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champs-t\Desktop\"/>
    </mc:Choice>
  </mc:AlternateContent>
  <xr:revisionPtr revIDLastSave="0" documentId="13_ncr:1_{3990E63D-9BD4-4B51-933F-F7D4107220B8}" xr6:coauthVersionLast="36" xr6:coauthVersionMax="47" xr10:uidLastSave="{00000000-0000-0000-0000-000000000000}"/>
  <bookViews>
    <workbookView xWindow="-38100" yWindow="504" windowWidth="37404" windowHeight="20880" xr2:uid="{C67CC861-A9DF-694F-B144-37B182DC3550}"/>
  </bookViews>
  <sheets>
    <sheet name="M1 APAS IFM3R" sheetId="13" r:id="rId1"/>
  </sheets>
  <definedNames>
    <definedName name="cursus" localSheetId="0">#REF!</definedName>
    <definedName name="cursu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2" i="13" l="1"/>
  <c r="AM34" i="13"/>
  <c r="AM21" i="13"/>
  <c r="AM22" i="13"/>
  <c r="AM26" i="13"/>
  <c r="AM28" i="13"/>
  <c r="AK35" i="13"/>
  <c r="AM35" i="13" s="1"/>
  <c r="AK37" i="13"/>
  <c r="AB32" i="13"/>
  <c r="AB33" i="13"/>
  <c r="AB34" i="13"/>
  <c r="AB35" i="13"/>
  <c r="AB36" i="13"/>
  <c r="AB37" i="13"/>
  <c r="AB38" i="13"/>
  <c r="AB31" i="13"/>
  <c r="V32" i="13"/>
  <c r="V33" i="13"/>
  <c r="AL33" i="13" s="1"/>
  <c r="V34" i="13"/>
  <c r="V35" i="13"/>
  <c r="AL35" i="13" s="1"/>
  <c r="V36" i="13"/>
  <c r="V37" i="13"/>
  <c r="V38" i="13"/>
  <c r="V31" i="13"/>
  <c r="AL37" i="13" l="1"/>
  <c r="AM37" i="13" s="1"/>
  <c r="AL38" i="13"/>
  <c r="AL36" i="13"/>
  <c r="AL39" i="13" l="1"/>
  <c r="AH39" i="13"/>
  <c r="AG39" i="13"/>
  <c r="AF39" i="13"/>
  <c r="AE39" i="13"/>
  <c r="AB39" i="13"/>
  <c r="AA39" i="13"/>
  <c r="Z39" i="13"/>
  <c r="Y39" i="13"/>
  <c r="V39" i="13"/>
  <c r="U39" i="13"/>
  <c r="T39" i="13"/>
  <c r="S39" i="13"/>
  <c r="Q39" i="13"/>
  <c r="P39" i="13"/>
  <c r="AK38" i="13"/>
  <c r="AM38" i="13" s="1"/>
  <c r="AJ38" i="13"/>
  <c r="AI38" i="13"/>
  <c r="AC38" i="13"/>
  <c r="W38" i="13"/>
  <c r="AJ37" i="13"/>
  <c r="AI37" i="13"/>
  <c r="AC37" i="13"/>
  <c r="W37" i="13"/>
  <c r="AK36" i="13"/>
  <c r="AM36" i="13" s="1"/>
  <c r="AJ36" i="13"/>
  <c r="AI36" i="13"/>
  <c r="AC36" i="13"/>
  <c r="W36" i="13"/>
  <c r="AJ35" i="13"/>
  <c r="AI35" i="13"/>
  <c r="AC35" i="13"/>
  <c r="W35" i="13"/>
  <c r="AJ34" i="13"/>
  <c r="AI34" i="13"/>
  <c r="AC34" i="13"/>
  <c r="W34" i="13"/>
  <c r="AK33" i="13"/>
  <c r="AM33" i="13" s="1"/>
  <c r="AJ33" i="13"/>
  <c r="AI33" i="13"/>
  <c r="AC33" i="13"/>
  <c r="W33" i="13"/>
  <c r="AJ32" i="13"/>
  <c r="AI32" i="13"/>
  <c r="AC32" i="13"/>
  <c r="W32" i="13"/>
  <c r="AK31" i="13"/>
  <c r="AJ31" i="13"/>
  <c r="AI31" i="13"/>
  <c r="AC31" i="13"/>
  <c r="W31" i="13"/>
  <c r="AH29" i="13"/>
  <c r="AG29" i="13"/>
  <c r="AF29" i="13"/>
  <c r="AE29" i="13"/>
  <c r="AA29" i="13"/>
  <c r="Z29" i="13"/>
  <c r="Y29" i="13"/>
  <c r="U29" i="13"/>
  <c r="T29" i="13"/>
  <c r="S29" i="13"/>
  <c r="Q29" i="13"/>
  <c r="P29" i="13"/>
  <c r="AJ28" i="13"/>
  <c r="AI28" i="13"/>
  <c r="AC28" i="13"/>
  <c r="AB28" i="13"/>
  <c r="W28" i="13"/>
  <c r="V28" i="13"/>
  <c r="AK27" i="13"/>
  <c r="AJ27" i="13"/>
  <c r="AI27" i="13"/>
  <c r="AC27" i="13"/>
  <c r="AB27" i="13"/>
  <c r="W27" i="13"/>
  <c r="V27" i="13"/>
  <c r="AK25" i="13"/>
  <c r="AJ25" i="13"/>
  <c r="AI25" i="13"/>
  <c r="AC25" i="13"/>
  <c r="AB25" i="13"/>
  <c r="W25" i="13"/>
  <c r="V25" i="13"/>
  <c r="AK24" i="13"/>
  <c r="AJ24" i="13"/>
  <c r="AI24" i="13"/>
  <c r="AC24" i="13"/>
  <c r="AB24" i="13"/>
  <c r="W24" i="13"/>
  <c r="V24" i="13"/>
  <c r="AK23" i="13"/>
  <c r="AJ23" i="13"/>
  <c r="AI23" i="13"/>
  <c r="AC23" i="13"/>
  <c r="AB23" i="13"/>
  <c r="W23" i="13"/>
  <c r="V23" i="13"/>
  <c r="AJ22" i="13"/>
  <c r="AI22" i="13"/>
  <c r="AC22" i="13"/>
  <c r="AB22" i="13"/>
  <c r="W22" i="13"/>
  <c r="V22" i="13"/>
  <c r="AK20" i="13"/>
  <c r="AJ20" i="13"/>
  <c r="AI20" i="13"/>
  <c r="AC20" i="13"/>
  <c r="AB20" i="13"/>
  <c r="W20" i="13"/>
  <c r="V20" i="13"/>
  <c r="AJ19" i="13"/>
  <c r="AI19" i="13"/>
  <c r="AC19" i="13"/>
  <c r="AB19" i="13"/>
  <c r="W19" i="13"/>
  <c r="V19" i="13"/>
  <c r="AK18" i="13"/>
  <c r="AI18" i="13"/>
  <c r="AC18" i="13"/>
  <c r="AB18" i="13"/>
  <c r="W18" i="13"/>
  <c r="V18" i="13"/>
  <c r="AK29" i="13" l="1"/>
  <c r="AK39" i="13"/>
  <c r="AM31" i="13"/>
  <c r="AM39" i="13" s="1"/>
  <c r="AM24" i="13"/>
  <c r="AM27" i="13"/>
  <c r="AM23" i="13"/>
  <c r="AL24" i="13"/>
  <c r="AL23" i="13"/>
  <c r="AL27" i="13"/>
  <c r="AL25" i="13"/>
  <c r="AM25" i="13" s="1"/>
  <c r="AI39" i="13"/>
  <c r="AC29" i="13"/>
  <c r="AL19" i="13"/>
  <c r="AM19" i="13" s="1"/>
  <c r="W39" i="13"/>
  <c r="V29" i="13"/>
  <c r="AL20" i="13"/>
  <c r="AM20" i="13" s="1"/>
  <c r="AB29" i="13"/>
  <c r="AC39" i="13"/>
  <c r="AJ39" i="13"/>
  <c r="W29" i="13"/>
  <c r="AI29" i="13"/>
  <c r="AJ18" i="13"/>
  <c r="AJ29" i="13" s="1"/>
  <c r="AL18" i="13"/>
  <c r="AM18" i="13" l="1"/>
  <c r="AM29" i="13" s="1"/>
  <c r="AL29" i="13"/>
</calcChain>
</file>

<file path=xl/sharedStrings.xml><?xml version="1.0" encoding="utf-8"?>
<sst xmlns="http://schemas.openxmlformats.org/spreadsheetml/2006/main" count="181" uniqueCount="103">
  <si>
    <t>Pôle</t>
  </si>
  <si>
    <t>Composante</t>
  </si>
  <si>
    <t>Diplôme</t>
  </si>
  <si>
    <t>Mention</t>
  </si>
  <si>
    <t xml:space="preserve">Parcours </t>
  </si>
  <si>
    <t xml:space="preserve">Année </t>
  </si>
  <si>
    <t>Santé</t>
  </si>
  <si>
    <t>STAPS</t>
  </si>
  <si>
    <t xml:space="preserve"> Seuil CM</t>
  </si>
  <si>
    <t xml:space="preserve"> Seuil TP</t>
  </si>
  <si>
    <t>Seuil TD</t>
  </si>
  <si>
    <t>UNITES D'ENSEIGNEMENT</t>
  </si>
  <si>
    <t>Caractérisation de l'UE</t>
  </si>
  <si>
    <t>ELEMENTS CONSTITUTIFS</t>
  </si>
  <si>
    <t>EFFECTIFS</t>
  </si>
  <si>
    <t>CM</t>
  </si>
  <si>
    <t>TD</t>
  </si>
  <si>
    <t>TP</t>
  </si>
  <si>
    <t>TOTAL HEURES EQUIVALENT TD</t>
  </si>
  <si>
    <t>SEMESTRE</t>
  </si>
  <si>
    <t>Code UE</t>
  </si>
  <si>
    <t>TITRE 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</si>
  <si>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</si>
  <si>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TAG 1
Professionalisé
</t>
    </r>
    <r>
      <rPr>
        <sz val="11"/>
        <color theme="1"/>
        <rFont val="Arial"/>
        <family val="2"/>
      </rPr>
      <t>(menu déroulant)</t>
    </r>
  </si>
  <si>
    <r>
      <t xml:space="preserve">TAG 2
International 
</t>
    </r>
    <r>
      <rPr>
        <sz val="11"/>
        <color theme="1"/>
        <rFont val="Arial"/>
        <family val="2"/>
      </rPr>
      <t xml:space="preserve">(menu déroulant) </t>
    </r>
  </si>
  <si>
    <r>
      <t xml:space="preserve">TAG 3 
Défis sociétaux 
</t>
    </r>
    <r>
      <rPr>
        <sz val="11"/>
        <color theme="1"/>
        <rFont val="Arial"/>
        <family val="2"/>
      </rPr>
      <t>(menu déroulant)</t>
    </r>
  </si>
  <si>
    <r>
      <t xml:space="preserve">TAG 4 
Disciplinaire
</t>
    </r>
    <r>
      <rPr>
        <sz val="11"/>
        <color theme="1"/>
        <rFont val="Arial"/>
        <family val="2"/>
      </rPr>
      <t xml:space="preserve">(menu déroulant) </t>
    </r>
  </si>
  <si>
    <t>Code EC</t>
  </si>
  <si>
    <t>TITRE EC</t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</si>
  <si>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</si>
  <si>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Langue d'enseignement 
</t>
    </r>
    <r>
      <rPr>
        <sz val="11"/>
        <color theme="1"/>
        <rFont val="Arial"/>
        <family val="2"/>
      </rPr>
      <t>(menu déroulant)</t>
    </r>
  </si>
  <si>
    <r>
      <rPr>
        <b/>
        <sz val="11"/>
        <color theme="1"/>
        <rFont val="Arial"/>
        <family val="2"/>
      </rPr>
      <t>MUTUALISATION</t>
    </r>
    <r>
      <rPr>
        <sz val="11"/>
        <color theme="1"/>
        <rFont val="Arial"/>
        <family val="2"/>
      </rPr>
      <t xml:space="preserve">
(menu déroulant)</t>
    </r>
  </si>
  <si>
    <t xml:space="preserve">Si Oui, préciser la.es formation.s concernées (mention/parcours/année/semestre) </t>
  </si>
  <si>
    <t>COEFFICIENT</t>
  </si>
  <si>
    <r>
      <rPr>
        <b/>
        <sz val="11"/>
        <color theme="1"/>
        <rFont val="Arial"/>
        <family val="2"/>
      </rPr>
      <t>ECTS</t>
    </r>
    <r>
      <rPr>
        <sz val="11"/>
        <color theme="1"/>
        <rFont val="Arial"/>
        <family val="2"/>
      </rPr>
      <t xml:space="preserve">
1 ECTS = 25h-30h  (volume total de travail attendu de l'étudiant)</t>
    </r>
  </si>
  <si>
    <t>Temps total d'apprentissage maximal
Cours + Evaluations + travail en autonomie</t>
  </si>
  <si>
    <t>Temps total  travail encadré</t>
  </si>
  <si>
    <t xml:space="preserve">Travail en autonomie
</t>
  </si>
  <si>
    <t>Caractérisation de l'UE (ou de l'EC)</t>
  </si>
  <si>
    <t>Estimation effectif étudiants (y compris étudiants des formations mutualisées si prise en charge financière par formation)</t>
  </si>
  <si>
    <t>Prise en charge financière des CM par la formation ici présente  ? 
Oui / Non 
(Liste déroulante)</t>
  </si>
  <si>
    <t>CM
Présence (P)</t>
  </si>
  <si>
    <t>CM
Distance synchrone (DS)</t>
  </si>
  <si>
    <t>CM
Distance asynchrone (DA)</t>
  </si>
  <si>
    <t>Total CM pour l'étudiant</t>
  </si>
  <si>
    <t>Nombre de groupes de CM
(calcul automatique si seuil CM ci-dessus bien complété)</t>
  </si>
  <si>
    <t>Prise en charge financière des TD par la formation ici présente  ? 
Oui / Non 
(Liste déroulante)</t>
  </si>
  <si>
    <t>TD
Présence (P)</t>
  </si>
  <si>
    <t>TD
Distance synchrone (DS)</t>
  </si>
  <si>
    <t>TD
Distance asynchrone (DA)</t>
  </si>
  <si>
    <t>Total TD 
(pour l'étudiant)</t>
  </si>
  <si>
    <t>Nombre de groupes de TD
(calcul automatique si seuil CM ci-dessus bien complété)</t>
  </si>
  <si>
    <t>Prise en charge financière des TP par la formation ici présente  ? 
Oui / Non 
(Liste déroulante)</t>
  </si>
  <si>
    <t>TP
Présence (P)</t>
  </si>
  <si>
    <t>TP
Distance synchrone (DS)</t>
  </si>
  <si>
    <t>TP
Distance asynchrone (DA)</t>
  </si>
  <si>
    <t>Total TP</t>
  </si>
  <si>
    <t>Nombre de groupes de TP
(calcul automatique si seuil CM ci-dessus bien complété)</t>
  </si>
  <si>
    <t>O</t>
  </si>
  <si>
    <t>Français 100 %</t>
  </si>
  <si>
    <t>Présentiel</t>
  </si>
  <si>
    <t>Hybride</t>
  </si>
  <si>
    <t>non</t>
  </si>
  <si>
    <t>Remarques</t>
  </si>
  <si>
    <t>à vérifier</t>
  </si>
  <si>
    <t>Autre</t>
  </si>
  <si>
    <t xml:space="preserve">COMPETENCES TRANSVERSALES </t>
  </si>
  <si>
    <t>Code unique UE/EC</t>
  </si>
  <si>
    <t>TMAAP7UT01</t>
  </si>
  <si>
    <t>TMAAP7UT03</t>
  </si>
  <si>
    <t xml:space="preserve">UE3 - Environnement et contexte professionnel </t>
  </si>
  <si>
    <t xml:space="preserve">COMPETENCES DISCIPLINAIRES </t>
  </si>
  <si>
    <t>TMAAP7UD01</t>
  </si>
  <si>
    <t>TMAAP7UD02</t>
  </si>
  <si>
    <t>UE5 - Psychologie pour l'AP (Angers, Brest, Nantes)</t>
  </si>
  <si>
    <t>TMAAP7UD03</t>
  </si>
  <si>
    <t>UE6 - Physiologie intégrée et exercice (Angers, Brest, Le Mans, Poitiers, Rennes, Nantes)</t>
  </si>
  <si>
    <t>TMAAP7UD04</t>
  </si>
  <si>
    <t>UE7 - Métrologie et outils de mesures (Angers, Brest, Le Mans, Poitiers, Rennes, Nantes)</t>
  </si>
  <si>
    <t xml:space="preserve">COMPETENCES PROFESSIONNELLES </t>
  </si>
  <si>
    <t>TMAAP7UP01</t>
  </si>
  <si>
    <t>UE 9 - Planification de l'APA</t>
  </si>
  <si>
    <t>TMAAP7UP02</t>
  </si>
  <si>
    <t>COMPETENCES DISCIPLINAIRES EN APA</t>
  </si>
  <si>
    <t>TMAAP8UD01</t>
  </si>
  <si>
    <t>TMAAP8UD02</t>
  </si>
  <si>
    <t>UE 2 - Coordinations motrices (sujets sains et pathologiques)</t>
  </si>
  <si>
    <t>COMPETENCES PROFESSIONNELLES EN APA</t>
  </si>
  <si>
    <t>TMAAP8UPA1</t>
  </si>
  <si>
    <t>UE 3 -Prévention, traitements et interventions non médicamenteuses</t>
  </si>
  <si>
    <t>TMAAP8UPA2</t>
  </si>
  <si>
    <t>COMPETENCES PROFESSIONNELLES</t>
  </si>
  <si>
    <t>TMAAP8UP01</t>
  </si>
  <si>
    <t>UE 5 - Stage</t>
  </si>
  <si>
    <t>UE acquise pour les étudiants inscrits à l'école de kinésithérapie (IFM3R Saint Sébastien sur Loire)</t>
  </si>
  <si>
    <t xml:space="preserve">UE1 - UE Acquise </t>
  </si>
  <si>
    <t>UE4 - UE Acquise 2</t>
  </si>
  <si>
    <t xml:space="preserve">UE 10 - UE Acquise 3 </t>
  </si>
  <si>
    <t>UE 1 - UE acquise 4</t>
  </si>
  <si>
    <t xml:space="preserve">UE 4 - UE acquise 5 </t>
  </si>
  <si>
    <t>4 h TP de suivi par étudiant et par an</t>
  </si>
  <si>
    <t>Master 1 Activité Physique Adaptée Santé</t>
  </si>
  <si>
    <t>EValuation Et REadaptation des SysTèmes moteur et cognitif par l’Activité Physique Adaptée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</si>
</sst>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;0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1"/>
    </font>
    <font>
      <sz val="11"/>
      <color indexed="64"/>
      <name val="Liberation Sans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i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0" fontId="1" fillId="0" borderId="0"/>
    <xf numFmtId="0" fontId="21" fillId="0" borderId="0"/>
    <xf numFmtId="0" fontId="29" fillId="0" borderId="0"/>
    <xf numFmtId="0" fontId="30" fillId="0" borderId="0"/>
    <xf numFmtId="0" fontId="21" fillId="0" borderId="0"/>
    <xf numFmtId="0" fontId="20" fillId="0" borderId="0"/>
    <xf numFmtId="0" fontId="1" fillId="0" borderId="0"/>
    <xf numFmtId="0" fontId="21" fillId="0" borderId="0"/>
    <xf numFmtId="0" fontId="2" fillId="0" borderId="0"/>
    <xf numFmtId="0" fontId="32" fillId="0" borderId="0"/>
  </cellStyleXfs>
  <cellXfs count="3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3" fillId="0" borderId="0" xfId="0" applyFont="1"/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2" borderId="0" xfId="1" applyFont="1" applyFill="1" applyBorder="1" applyAlignment="1"/>
    <xf numFmtId="43" fontId="3" fillId="2" borderId="0" xfId="1" applyFont="1" applyFill="1" applyBorder="1" applyAlignment="1"/>
    <xf numFmtId="0" fontId="9" fillId="4" borderId="7" xfId="0" applyFont="1" applyFill="1" applyBorder="1" applyAlignment="1">
      <alignment horizontal="left" vertical="center"/>
    </xf>
    <xf numFmtId="0" fontId="9" fillId="2" borderId="8" xfId="0" applyFont="1" applyFill="1" applyBorder="1"/>
    <xf numFmtId="0" fontId="10" fillId="2" borderId="0" xfId="0" applyFont="1" applyFill="1"/>
    <xf numFmtId="0" fontId="9" fillId="4" borderId="9" xfId="0" applyFont="1" applyFill="1" applyBorder="1" applyAlignment="1">
      <alignment horizontal="left" vertical="center"/>
    </xf>
    <xf numFmtId="0" fontId="9" fillId="2" borderId="6" xfId="0" applyFont="1" applyFill="1" applyBorder="1"/>
    <xf numFmtId="43" fontId="9" fillId="4" borderId="9" xfId="1" applyFont="1" applyFill="1" applyBorder="1" applyAlignment="1">
      <alignment horizontal="left" vertical="center"/>
    </xf>
    <xf numFmtId="43" fontId="9" fillId="2" borderId="0" xfId="1" applyFont="1" applyFill="1" applyBorder="1" applyAlignment="1">
      <alignment horizontal="right" vertical="top"/>
    </xf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1" fontId="21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22" fillId="4" borderId="25" xfId="0" applyNumberFormat="1" applyFont="1" applyFill="1" applyBorder="1" applyAlignment="1" applyProtection="1">
      <alignment horizontal="center" vertical="center" wrapText="1"/>
      <protection locked="0"/>
    </xf>
    <xf numFmtId="1" fontId="22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2" borderId="27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57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9" fontId="24" fillId="0" borderId="25" xfId="2" applyFont="1" applyBorder="1" applyAlignment="1" applyProtection="1">
      <alignment horizontal="center" vertical="center" wrapText="1"/>
      <protection locked="0"/>
    </xf>
    <xf numFmtId="0" fontId="25" fillId="2" borderId="0" xfId="0" applyFont="1" applyFill="1"/>
    <xf numFmtId="0" fontId="26" fillId="2" borderId="0" xfId="0" applyFont="1" applyFill="1"/>
    <xf numFmtId="0" fontId="25" fillId="0" borderId="0" xfId="0" applyFont="1"/>
    <xf numFmtId="0" fontId="26" fillId="0" borderId="0" xfId="0" applyFont="1"/>
    <xf numFmtId="0" fontId="23" fillId="0" borderId="35" xfId="0" applyFont="1" applyBorder="1" applyAlignment="1" applyProtection="1">
      <alignment horizontal="left" vertical="top" wrapText="1"/>
      <protection locked="0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22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>
      <alignment horizontal="center" vertical="center" wrapText="1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1" fontId="20" fillId="0" borderId="35" xfId="0" applyNumberFormat="1" applyFont="1" applyBorder="1" applyAlignment="1" applyProtection="1">
      <alignment horizontal="center" vertical="center" wrapText="1"/>
      <protection locked="0"/>
    </xf>
    <xf numFmtId="0" fontId="20" fillId="2" borderId="35" xfId="0" applyFont="1" applyFill="1" applyBorder="1" applyAlignment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43" fontId="3" fillId="2" borderId="0" xfId="1" applyFont="1" applyFill="1" applyBorder="1" applyAlignment="1" applyProtection="1">
      <alignment vertical="center"/>
      <protection locked="0"/>
    </xf>
    <xf numFmtId="43" fontId="3" fillId="2" borderId="0" xfId="1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14" fillId="2" borderId="39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4" fillId="2" borderId="39" xfId="0" applyNumberFormat="1" applyFont="1" applyFill="1" applyBorder="1" applyAlignment="1" applyProtection="1">
      <alignment horizontal="center" vertical="center"/>
      <protection locked="0"/>
    </xf>
    <xf numFmtId="1" fontId="6" fillId="2" borderId="46" xfId="0" applyNumberFormat="1" applyFont="1" applyFill="1" applyBorder="1" applyAlignment="1">
      <alignment horizontal="center" vertical="center"/>
    </xf>
    <xf numFmtId="1" fontId="14" fillId="2" borderId="39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1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20" fillId="0" borderId="57" xfId="0" applyFont="1" applyBorder="1" applyAlignment="1" applyProtection="1">
      <alignment horizontal="left" vertical="top" wrapText="1"/>
      <protection locked="0"/>
    </xf>
    <xf numFmtId="0" fontId="20" fillId="0" borderId="33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4" fillId="2" borderId="61" xfId="0" applyFont="1" applyFill="1" applyBorder="1" applyAlignment="1" applyProtection="1">
      <alignment horizontal="center" vertical="center"/>
      <protection locked="0"/>
    </xf>
    <xf numFmtId="1" fontId="6" fillId="2" borderId="46" xfId="0" applyNumberFormat="1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left" vertical="top" wrapText="1"/>
      <protection locked="0"/>
    </xf>
    <xf numFmtId="0" fontId="26" fillId="0" borderId="27" xfId="0" applyFont="1" applyBorder="1" applyAlignment="1" applyProtection="1">
      <alignment horizontal="left" vertical="top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left" vertical="top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9" fontId="24" fillId="0" borderId="37" xfId="2" applyFont="1" applyBorder="1" applyAlignment="1" applyProtection="1">
      <alignment horizontal="center" vertical="center" wrapText="1"/>
      <protection locked="0"/>
    </xf>
    <xf numFmtId="43" fontId="3" fillId="2" borderId="2" xfId="1" applyFont="1" applyFill="1" applyBorder="1" applyAlignment="1" applyProtection="1">
      <alignment vertical="center"/>
      <protection locked="0"/>
    </xf>
    <xf numFmtId="0" fontId="3" fillId="0" borderId="25" xfId="0" applyFont="1" applyBorder="1"/>
    <xf numFmtId="0" fontId="3" fillId="0" borderId="32" xfId="0" applyFont="1" applyBorder="1" applyAlignment="1">
      <alignment horizontal="center" vertical="center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/>
    <xf numFmtId="0" fontId="20" fillId="0" borderId="43" xfId="0" applyFont="1" applyBorder="1" applyAlignment="1">
      <alignment horizontal="center" vertical="center" wrapText="1"/>
    </xf>
    <xf numFmtId="0" fontId="23" fillId="0" borderId="25" xfId="0" applyFont="1" applyBorder="1" applyAlignment="1" applyProtection="1">
      <alignment horizontal="left" vertical="top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9" fontId="28" fillId="0" borderId="25" xfId="2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/>
    <xf numFmtId="0" fontId="3" fillId="2" borderId="42" xfId="0" applyFont="1" applyFill="1" applyBorder="1"/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9" fontId="24" fillId="0" borderId="13" xfId="2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/>
    <xf numFmtId="0" fontId="3" fillId="0" borderId="20" xfId="0" applyFont="1" applyBorder="1"/>
    <xf numFmtId="0" fontId="3" fillId="0" borderId="32" xfId="0" applyFont="1" applyBorder="1"/>
    <xf numFmtId="0" fontId="20" fillId="0" borderId="27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20" fillId="0" borderId="31" xfId="0" applyFont="1" applyBorder="1" applyAlignment="1">
      <alignment horizontal="center" vertical="center" wrapText="1"/>
    </xf>
    <xf numFmtId="0" fontId="3" fillId="0" borderId="64" xfId="0" applyFont="1" applyBorder="1" applyAlignment="1" applyProtection="1">
      <alignment horizontal="left" vertical="top" wrapText="1"/>
      <protection locked="0"/>
    </xf>
    <xf numFmtId="1" fontId="20" fillId="0" borderId="26" xfId="0" applyNumberFormat="1" applyFont="1" applyBorder="1" applyAlignment="1">
      <alignment horizontal="center" vertical="center" wrapText="1"/>
    </xf>
    <xf numFmtId="0" fontId="20" fillId="0" borderId="45" xfId="0" applyFont="1" applyBorder="1" applyAlignment="1" applyProtection="1">
      <alignment horizontal="left" vertical="top" wrapText="1"/>
      <protection locked="0"/>
    </xf>
    <xf numFmtId="0" fontId="20" fillId="0" borderId="47" xfId="0" applyFont="1" applyBorder="1" applyAlignment="1" applyProtection="1">
      <alignment horizontal="left" vertical="top" wrapText="1"/>
      <protection locked="0"/>
    </xf>
    <xf numFmtId="0" fontId="20" fillId="0" borderId="37" xfId="0" applyFont="1" applyBorder="1" applyAlignment="1" applyProtection="1">
      <alignment horizontal="left" vertical="top" wrapText="1"/>
      <protection locked="0"/>
    </xf>
    <xf numFmtId="0" fontId="14" fillId="6" borderId="39" xfId="0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21" fillId="0" borderId="51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24" fillId="0" borderId="20" xfId="0" applyFont="1" applyBorder="1" applyAlignment="1" applyProtection="1">
      <alignment horizontal="left" vertical="center" wrapText="1"/>
      <protection locked="0"/>
    </xf>
    <xf numFmtId="164" fontId="19" fillId="0" borderId="63" xfId="7" applyNumberFormat="1" applyFont="1" applyBorder="1" applyAlignment="1">
      <alignment horizontal="left" vertical="center" wrapText="1"/>
    </xf>
    <xf numFmtId="0" fontId="23" fillId="0" borderId="23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22" fillId="0" borderId="52" xfId="0" applyFont="1" applyBorder="1" applyAlignment="1" applyProtection="1">
      <alignment horizontal="center" vertical="center" wrapText="1"/>
      <protection locked="0"/>
    </xf>
    <xf numFmtId="1" fontId="21" fillId="2" borderId="52" xfId="0" applyNumberFormat="1" applyFont="1" applyFill="1" applyBorder="1" applyAlignment="1" applyProtection="1">
      <alignment horizontal="center" vertical="center" wrapText="1"/>
      <protection locked="0"/>
    </xf>
    <xf numFmtId="1" fontId="22" fillId="4" borderId="53" xfId="0" applyNumberFormat="1" applyFont="1" applyFill="1" applyBorder="1" applyAlignment="1" applyProtection="1">
      <alignment horizontal="center" vertical="center" wrapText="1"/>
      <protection locked="0"/>
    </xf>
    <xf numFmtId="1" fontId="22" fillId="0" borderId="50" xfId="0" applyNumberFormat="1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 applyProtection="1">
      <alignment horizontal="center" vertical="center" wrapText="1"/>
      <protection locked="0"/>
    </xf>
    <xf numFmtId="0" fontId="22" fillId="4" borderId="53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64" fontId="20" fillId="0" borderId="32" xfId="7" applyNumberFormat="1" applyFont="1" applyBorder="1" applyAlignment="1">
      <alignment horizontal="left" vertical="center" wrapText="1"/>
    </xf>
    <xf numFmtId="164" fontId="20" fillId="0" borderId="57" xfId="7" applyNumberFormat="1" applyFont="1" applyBorder="1" applyAlignment="1">
      <alignment horizontal="left" vertical="center" wrapText="1"/>
    </xf>
    <xf numFmtId="0" fontId="26" fillId="0" borderId="35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left" vertical="top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164" fontId="19" fillId="0" borderId="57" xfId="7" applyNumberFormat="1" applyFont="1" applyBorder="1" applyAlignment="1">
      <alignment horizontal="left" vertical="center" wrapText="1"/>
    </xf>
    <xf numFmtId="0" fontId="20" fillId="0" borderId="32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 wrapText="1"/>
    </xf>
    <xf numFmtId="0" fontId="19" fillId="0" borderId="57" xfId="4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20" fillId="0" borderId="42" xfId="4" applyFont="1" applyBorder="1" applyAlignment="1">
      <alignment horizontal="left" vertical="center" wrapText="1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43" fontId="3" fillId="0" borderId="2" xfId="1" applyFont="1" applyFill="1" applyBorder="1" applyAlignment="1" applyProtection="1">
      <alignment vertical="center"/>
      <protection locked="0"/>
    </xf>
    <xf numFmtId="1" fontId="15" fillId="6" borderId="60" xfId="0" applyNumberFormat="1" applyFont="1" applyFill="1" applyBorder="1" applyAlignment="1" applyProtection="1">
      <alignment horizontal="center" vertical="center"/>
      <protection locked="0"/>
    </xf>
    <xf numFmtId="1" fontId="15" fillId="6" borderId="46" xfId="0" applyNumberFormat="1" applyFont="1" applyFill="1" applyBorder="1" applyAlignment="1">
      <alignment horizontal="center" vertical="center"/>
    </xf>
    <xf numFmtId="1" fontId="15" fillId="2" borderId="4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1" fontId="27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20" fillId="0" borderId="23" xfId="0" applyFont="1" applyBorder="1" applyAlignment="1" applyProtection="1">
      <alignment horizontal="center" vertical="center" wrapText="1"/>
      <protection locked="0"/>
    </xf>
    <xf numFmtId="0" fontId="19" fillId="0" borderId="20" xfId="4" applyFont="1" applyBorder="1" applyAlignment="1">
      <alignment horizontal="left" vertical="center" wrapText="1"/>
    </xf>
    <xf numFmtId="0" fontId="20" fillId="0" borderId="63" xfId="0" applyFont="1" applyBorder="1" applyAlignment="1" applyProtection="1">
      <alignment horizontal="left" vertical="top" wrapText="1"/>
      <protection locked="0"/>
    </xf>
    <xf numFmtId="0" fontId="20" fillId="0" borderId="21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1" fontId="21" fillId="4" borderId="5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0" fillId="0" borderId="65" xfId="4" applyFont="1" applyBorder="1" applyAlignment="1">
      <alignment horizontal="left" vertical="center" wrapText="1"/>
    </xf>
    <xf numFmtId="0" fontId="20" fillId="0" borderId="66" xfId="4" applyFont="1" applyBorder="1" applyAlignment="1">
      <alignment horizontal="left" vertical="center" wrapText="1"/>
    </xf>
    <xf numFmtId="0" fontId="20" fillId="0" borderId="9" xfId="4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14" fillId="6" borderId="61" xfId="0" applyFont="1" applyFill="1" applyBorder="1" applyAlignment="1" applyProtection="1">
      <alignment horizontal="center" vertical="center"/>
      <protection locked="0"/>
    </xf>
    <xf numFmtId="1" fontId="15" fillId="6" borderId="46" xfId="0" applyNumberFormat="1" applyFont="1" applyFill="1" applyBorder="1" applyAlignment="1" applyProtection="1">
      <alignment horizontal="center" vertical="center"/>
      <protection locked="0"/>
    </xf>
    <xf numFmtId="1" fontId="14" fillId="2" borderId="46" xfId="0" applyNumberFormat="1" applyFont="1" applyFill="1" applyBorder="1" applyAlignment="1">
      <alignment horizontal="center" vertical="center"/>
    </xf>
    <xf numFmtId="0" fontId="25" fillId="2" borderId="20" xfId="0" applyFont="1" applyFill="1" applyBorder="1"/>
    <xf numFmtId="0" fontId="31" fillId="7" borderId="32" xfId="0" applyFont="1" applyFill="1" applyBorder="1"/>
    <xf numFmtId="0" fontId="3" fillId="0" borderId="42" xfId="0" applyFont="1" applyBorder="1" applyAlignment="1">
      <alignment horizontal="center"/>
    </xf>
    <xf numFmtId="0" fontId="20" fillId="0" borderId="48" xfId="0" applyFont="1" applyBorder="1" applyAlignment="1">
      <alignment horizontal="center" vertical="center" wrapText="1"/>
    </xf>
    <xf numFmtId="0" fontId="14" fillId="0" borderId="58" xfId="0" applyFont="1" applyBorder="1"/>
    <xf numFmtId="0" fontId="3" fillId="2" borderId="0" xfId="0" applyFont="1" applyFill="1" applyBorder="1" applyAlignment="1">
      <alignment horizontal="left" vertical="center"/>
    </xf>
    <xf numFmtId="1" fontId="15" fillId="6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9" fontId="28" fillId="0" borderId="13" xfId="2" applyFont="1" applyBorder="1" applyAlignment="1" applyProtection="1">
      <alignment horizontal="center" vertical="center" wrapText="1"/>
      <protection locked="0"/>
    </xf>
    <xf numFmtId="1" fontId="15" fillId="2" borderId="39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11" fillId="2" borderId="0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4" fillId="5" borderId="32" xfId="0" applyFont="1" applyFill="1" applyBorder="1" applyAlignment="1" applyProtection="1">
      <alignment horizontal="center" vertical="center" wrapText="1"/>
      <protection locked="0"/>
    </xf>
    <xf numFmtId="0" fontId="14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35" xfId="0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26" xfId="0" applyFont="1" applyFill="1" applyBorder="1" applyAlignment="1" applyProtection="1">
      <alignment horizontal="center" vertical="center" wrapText="1"/>
      <protection locked="0"/>
    </xf>
    <xf numFmtId="0" fontId="14" fillId="5" borderId="43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27" xfId="0" applyFont="1" applyFill="1" applyBorder="1" applyAlignment="1" applyProtection="1">
      <alignment horizontal="center" vertical="center" wrapText="1"/>
      <protection locked="0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>
      <alignment horizontal="center" vertical="center" wrapText="1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5" borderId="22" xfId="0" applyFont="1" applyFill="1" applyBorder="1" applyAlignment="1" applyProtection="1">
      <alignment horizontal="center" vertical="center" wrapText="1"/>
      <protection locked="0"/>
    </xf>
    <xf numFmtId="0" fontId="14" fillId="5" borderId="34" xfId="0" applyFont="1" applyFill="1" applyBorder="1" applyAlignment="1" applyProtection="1">
      <alignment horizontal="center" vertical="center" wrapText="1"/>
      <protection locked="0"/>
    </xf>
    <xf numFmtId="0" fontId="14" fillId="5" borderId="62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59" xfId="0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5" xfId="0" applyFont="1" applyFill="1" applyBorder="1" applyAlignment="1" applyProtection="1">
      <alignment horizontal="center" vertical="center" wrapText="1"/>
      <protection locked="0"/>
    </xf>
    <xf numFmtId="0" fontId="15" fillId="5" borderId="55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/>
    <xf numFmtId="0" fontId="6" fillId="2" borderId="32" xfId="0" applyFont="1" applyFill="1" applyBorder="1"/>
    <xf numFmtId="0" fontId="33" fillId="2" borderId="32" xfId="0" applyFont="1" applyFill="1" applyBorder="1"/>
    <xf numFmtId="0" fontId="33" fillId="7" borderId="32" xfId="0" applyFont="1" applyFill="1" applyBorder="1"/>
    <xf numFmtId="0" fontId="6" fillId="2" borderId="42" xfId="0" applyFont="1" applyFill="1" applyBorder="1"/>
  </cellXfs>
  <cellStyles count="16">
    <cellStyle name="Milliers" xfId="1" builtinId="3"/>
    <cellStyle name="Normal" xfId="0" builtinId="0"/>
    <cellStyle name="Normal 2" xfId="6" xr:uid="{12B8CB8F-0275-674E-802D-096D4383282A}"/>
    <cellStyle name="Normal 2 3" xfId="3" xr:uid="{0D727C2A-F91D-774B-A662-04C678E752E9}"/>
    <cellStyle name="Normal 3" xfId="4" xr:uid="{248BD2B1-D677-C543-9193-3978D3C61120}"/>
    <cellStyle name="Normal 3 2" xfId="5" xr:uid="{3BFBF179-D672-3C4C-A4F2-73D330A0587E}"/>
    <cellStyle name="Normal 3 3" xfId="9" xr:uid="{9DEB0BA3-997F-334E-BBC8-2FE015B0B0CD}"/>
    <cellStyle name="Normal 4" xfId="10" xr:uid="{3A8ED05D-B629-7B4A-B876-25A0E590164F}"/>
    <cellStyle name="Normal 4 2" xfId="14" xr:uid="{E3A07889-CAAA-9F43-870A-E7897AB9181F}"/>
    <cellStyle name="Normal 5" xfId="12" xr:uid="{F18F0C85-D0F5-314D-8724-074AB69343C2}"/>
    <cellStyle name="Normal 5 2" xfId="13" xr:uid="{D1FBFB3C-3BB0-B849-A9FC-9AC62E536752}"/>
    <cellStyle name="Normal 6 2" xfId="15" xr:uid="{EE8CF877-0525-8D49-B8E0-BF31FC1C2477}"/>
    <cellStyle name="Normal 7" xfId="11" xr:uid="{20305C85-4648-EC46-889A-A3F0D3CFBFBB}"/>
    <cellStyle name="Normal_charge enseig" xfId="7" xr:uid="{513CDF48-0077-044B-92F0-7490BA4CAAE7}"/>
    <cellStyle name="Pourcentage" xfId="2" builtinId="5"/>
    <cellStyle name="Texte explicatif 2" xfId="8" xr:uid="{C66C4EC5-0F00-C149-A268-53A82C539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23F7-20F4-5748-9EA2-F045C35D3C0D}">
  <sheetPr>
    <tabColor rgb="FF92D050"/>
  </sheetPr>
  <dimension ref="A1:BJ65"/>
  <sheetViews>
    <sheetView tabSelected="1" topLeftCell="A12" zoomScale="60" zoomScaleNormal="60" workbookViewId="0">
      <selection activeCell="AO19" sqref="AO19:AO36"/>
    </sheetView>
  </sheetViews>
  <sheetFormatPr baseColWidth="10" defaultColWidth="11.44140625" defaultRowHeight="13.8" outlineLevelCol="1"/>
  <cols>
    <col min="1" max="1" width="20.77734375" style="6" customWidth="1"/>
    <col min="2" max="2" width="18.77734375" style="6" customWidth="1"/>
    <col min="3" max="3" width="51.21875" style="6" customWidth="1"/>
    <col min="4" max="8" width="17.109375" style="6" customWidth="1"/>
    <col min="9" max="9" width="15.6640625" style="6" customWidth="1"/>
    <col min="10" max="10" width="37.44140625" style="6" customWidth="1"/>
    <col min="11" max="11" width="19.33203125" style="6" customWidth="1"/>
    <col min="12" max="12" width="23" style="6" customWidth="1"/>
    <col min="13" max="13" width="16.6640625" style="6" customWidth="1"/>
    <col min="14" max="14" width="21.33203125" style="6" customWidth="1"/>
    <col min="15" max="15" width="18.6640625" style="6" customWidth="1"/>
    <col min="16" max="16" width="16.6640625" style="6" customWidth="1"/>
    <col min="17" max="18" width="22.77734375" style="6" customWidth="1"/>
    <col min="19" max="19" width="11.109375" style="6" customWidth="1" outlineLevel="1"/>
    <col min="20" max="20" width="15" style="6" customWidth="1" outlineLevel="1"/>
    <col min="21" max="21" width="11.109375" style="6" customWidth="1" outlineLevel="1"/>
    <col min="22" max="22" width="10.77734375" style="6" customWidth="1" outlineLevel="1"/>
    <col min="23" max="23" width="19.44140625" style="6" customWidth="1" outlineLevel="1"/>
    <col min="24" max="24" width="22" style="6" customWidth="1" outlineLevel="1"/>
    <col min="25" max="25" width="11.109375" style="6" customWidth="1" outlineLevel="1" collapsed="1"/>
    <col min="26" max="26" width="13.6640625" style="6" customWidth="1" outlineLevel="1"/>
    <col min="27" max="27" width="18.33203125" style="6" customWidth="1" outlineLevel="1"/>
    <col min="28" max="28" width="10.77734375" style="6" customWidth="1" outlineLevel="1"/>
    <col min="29" max="30" width="18" style="6" customWidth="1" outlineLevel="1"/>
    <col min="31" max="31" width="11.109375" style="6" customWidth="1" outlineLevel="1"/>
    <col min="32" max="32" width="12.77734375" style="6" customWidth="1" outlineLevel="1"/>
    <col min="33" max="33" width="13.109375" style="6" customWidth="1" outlineLevel="1"/>
    <col min="34" max="34" width="10.77734375" style="6" customWidth="1" outlineLevel="1"/>
    <col min="35" max="37" width="16.33203125" style="6" customWidth="1" outlineLevel="1"/>
    <col min="38" max="38" width="11.44140625" style="6"/>
    <col min="39" max="40" width="22.77734375" style="6" customWidth="1"/>
    <col min="41" max="41" width="100.44140625" style="1" customWidth="1"/>
    <col min="42" max="56" width="11.44140625" style="1"/>
    <col min="57" max="16384" width="11.44140625" style="6"/>
  </cols>
  <sheetData>
    <row r="1" spans="1:62" s="1" customFormat="1"/>
    <row r="2" spans="1:62" s="1" customFormat="1" ht="20.5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62" ht="20.399999999999999">
      <c r="A3" s="3" t="s">
        <v>0</v>
      </c>
      <c r="B3" s="216" t="s">
        <v>1</v>
      </c>
      <c r="C3" s="217"/>
      <c r="D3" s="218"/>
      <c r="E3" s="216" t="s">
        <v>2</v>
      </c>
      <c r="F3" s="219"/>
      <c r="G3" s="219"/>
      <c r="H3" s="220"/>
      <c r="I3" s="216" t="s">
        <v>3</v>
      </c>
      <c r="J3" s="217"/>
      <c r="K3" s="219"/>
      <c r="L3" s="219"/>
      <c r="M3" s="219"/>
      <c r="N3" s="219"/>
      <c r="O3" s="220"/>
      <c r="P3" s="216" t="s">
        <v>4</v>
      </c>
      <c r="Q3" s="217"/>
      <c r="R3" s="217"/>
      <c r="S3" s="217"/>
      <c r="T3" s="218"/>
      <c r="U3" s="216" t="s">
        <v>5</v>
      </c>
      <c r="V3" s="217"/>
      <c r="W3" s="218"/>
      <c r="X3" s="4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5"/>
      <c r="AN3" s="5"/>
      <c r="BE3" s="1"/>
      <c r="BF3" s="1"/>
      <c r="BG3" s="1"/>
      <c r="BH3" s="1"/>
      <c r="BI3" s="1"/>
      <c r="BJ3" s="1"/>
    </row>
    <row r="4" spans="1:62" ht="25.5" customHeight="1" thickBot="1">
      <c r="A4" s="7" t="s">
        <v>6</v>
      </c>
      <c r="B4" s="205" t="s">
        <v>7</v>
      </c>
      <c r="C4" s="206"/>
      <c r="D4" s="207"/>
      <c r="E4" s="205" t="s">
        <v>7</v>
      </c>
      <c r="F4" s="208"/>
      <c r="G4" s="208"/>
      <c r="H4" s="209"/>
      <c r="I4" s="210" t="s">
        <v>101</v>
      </c>
      <c r="J4" s="211"/>
      <c r="K4" s="208"/>
      <c r="L4" s="208"/>
      <c r="M4" s="208"/>
      <c r="N4" s="208"/>
      <c r="O4" s="209"/>
      <c r="P4" s="210" t="s">
        <v>102</v>
      </c>
      <c r="Q4" s="211"/>
      <c r="R4" s="211"/>
      <c r="S4" s="211"/>
      <c r="T4" s="212"/>
      <c r="U4" s="213" t="s">
        <v>65</v>
      </c>
      <c r="V4" s="214"/>
      <c r="W4" s="215"/>
      <c r="X4" s="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5"/>
      <c r="AN4" s="5"/>
      <c r="BE4" s="1"/>
      <c r="BF4" s="1"/>
      <c r="BG4" s="1"/>
      <c r="BH4" s="1"/>
      <c r="BI4" s="1"/>
      <c r="BJ4" s="1"/>
    </row>
    <row r="5" spans="1:62" s="1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9"/>
      <c r="O5" s="9"/>
      <c r="P5" s="9"/>
      <c r="Q5" s="9"/>
      <c r="R5" s="9"/>
      <c r="S5" s="9"/>
      <c r="T5" s="10"/>
      <c r="AM5" s="5"/>
      <c r="AN5" s="5"/>
    </row>
    <row r="6" spans="1:62" s="1" customFormat="1" ht="14.4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9"/>
      <c r="O6" s="9"/>
      <c r="P6" s="9"/>
      <c r="Q6" s="9"/>
      <c r="R6" s="9"/>
      <c r="S6" s="9"/>
      <c r="T6" s="10"/>
      <c r="AM6" s="5"/>
      <c r="AN6" s="5"/>
    </row>
    <row r="7" spans="1:62" s="1" customFormat="1" ht="18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9"/>
      <c r="O7" s="9"/>
      <c r="P7" s="9"/>
      <c r="Q7" s="11" t="s">
        <v>8</v>
      </c>
      <c r="R7" s="12">
        <v>15</v>
      </c>
      <c r="S7" s="13" t="s">
        <v>64</v>
      </c>
      <c r="AM7" s="5"/>
      <c r="AN7" s="5"/>
    </row>
    <row r="8" spans="1:62" s="1" customFormat="1" ht="18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9"/>
      <c r="O8" s="9"/>
      <c r="P8" s="9"/>
      <c r="Q8" s="14" t="s">
        <v>9</v>
      </c>
      <c r="R8" s="15">
        <v>18</v>
      </c>
      <c r="S8" s="13" t="s">
        <v>64</v>
      </c>
      <c r="AM8" s="5"/>
      <c r="AN8" s="5"/>
    </row>
    <row r="9" spans="1:62" s="1" customFormat="1" ht="18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9"/>
      <c r="O9" s="9"/>
      <c r="P9" s="9"/>
      <c r="Q9" s="16" t="s">
        <v>10</v>
      </c>
      <c r="R9" s="15">
        <v>36</v>
      </c>
      <c r="S9" s="13" t="s">
        <v>64</v>
      </c>
      <c r="AM9" s="5"/>
      <c r="AN9" s="5"/>
    </row>
    <row r="10" spans="1:62" s="1" customFormat="1" ht="17.39999999999999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Q10" s="17"/>
      <c r="R10" s="17"/>
      <c r="S10" s="18"/>
      <c r="T10" s="10"/>
      <c r="AM10" s="5"/>
      <c r="AN10" s="5"/>
    </row>
    <row r="11" spans="1:62" s="1" customForma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"/>
      <c r="O11" s="9"/>
      <c r="P11" s="9"/>
      <c r="Q11" s="221"/>
      <c r="R11" s="221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3"/>
      <c r="AK11" s="19"/>
      <c r="AM11" s="5"/>
      <c r="AN11" s="5"/>
    </row>
    <row r="12" spans="1:62" s="1" customForma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N12" s="9"/>
      <c r="O12" s="9"/>
      <c r="P12" s="9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3"/>
      <c r="AK12" s="19"/>
      <c r="AM12" s="5"/>
      <c r="AN12" s="5"/>
    </row>
    <row r="13" spans="1:62" s="1" customFormat="1" ht="14.4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3"/>
      <c r="AK13" s="19"/>
      <c r="AM13" s="20"/>
      <c r="AN13" s="20"/>
    </row>
    <row r="14" spans="1:62" ht="26.55" customHeight="1" thickBot="1">
      <c r="A14" s="21"/>
      <c r="B14" s="224" t="s">
        <v>11</v>
      </c>
      <c r="C14" s="225"/>
      <c r="D14" s="226"/>
      <c r="E14" s="227" t="s">
        <v>12</v>
      </c>
      <c r="F14" s="228"/>
      <c r="G14" s="228"/>
      <c r="H14" s="229"/>
      <c r="I14" s="224" t="s">
        <v>13</v>
      </c>
      <c r="J14" s="225"/>
      <c r="K14" s="226"/>
      <c r="L14" s="2"/>
      <c r="M14" s="1"/>
      <c r="N14" s="9"/>
      <c r="O14" s="9"/>
      <c r="P14" s="9"/>
      <c r="Q14" s="230" t="s">
        <v>14</v>
      </c>
      <c r="R14" s="232" t="s">
        <v>15</v>
      </c>
      <c r="S14" s="233"/>
      <c r="T14" s="233"/>
      <c r="U14" s="233"/>
      <c r="V14" s="233"/>
      <c r="W14" s="234"/>
      <c r="X14" s="232" t="s">
        <v>16</v>
      </c>
      <c r="Y14" s="238"/>
      <c r="Z14" s="238"/>
      <c r="AA14" s="238"/>
      <c r="AB14" s="238"/>
      <c r="AC14" s="239"/>
      <c r="AD14" s="232" t="s">
        <v>17</v>
      </c>
      <c r="AE14" s="243"/>
      <c r="AF14" s="243"/>
      <c r="AG14" s="243"/>
      <c r="AH14" s="243"/>
      <c r="AI14" s="243"/>
      <c r="AJ14" s="246" t="s">
        <v>18</v>
      </c>
      <c r="AK14" s="22"/>
      <c r="AL14" s="1"/>
      <c r="AM14" s="1"/>
      <c r="AN14" s="1"/>
    </row>
    <row r="15" spans="1:62" ht="26.55" customHeight="1" thickBot="1">
      <c r="A15" s="258" t="s">
        <v>19</v>
      </c>
      <c r="B15" s="261" t="s">
        <v>20</v>
      </c>
      <c r="C15" s="264" t="s">
        <v>21</v>
      </c>
      <c r="D15" s="267" t="s">
        <v>22</v>
      </c>
      <c r="E15" s="270" t="s">
        <v>23</v>
      </c>
      <c r="F15" s="249" t="s">
        <v>24</v>
      </c>
      <c r="G15" s="249" t="s">
        <v>25</v>
      </c>
      <c r="H15" s="293" t="s">
        <v>26</v>
      </c>
      <c r="I15" s="261" t="s">
        <v>27</v>
      </c>
      <c r="J15" s="264" t="s">
        <v>28</v>
      </c>
      <c r="K15" s="296" t="s">
        <v>29</v>
      </c>
      <c r="L15" s="252" t="s">
        <v>30</v>
      </c>
      <c r="M15" s="255" t="s">
        <v>31</v>
      </c>
      <c r="N15" s="267" t="s">
        <v>32</v>
      </c>
      <c r="O15" s="286" t="s">
        <v>33</v>
      </c>
      <c r="P15" s="255" t="s">
        <v>34</v>
      </c>
      <c r="Q15" s="231"/>
      <c r="R15" s="235"/>
      <c r="S15" s="236"/>
      <c r="T15" s="236"/>
      <c r="U15" s="236"/>
      <c r="V15" s="236"/>
      <c r="W15" s="237"/>
      <c r="X15" s="240"/>
      <c r="Y15" s="241"/>
      <c r="Z15" s="241"/>
      <c r="AA15" s="241"/>
      <c r="AB15" s="241"/>
      <c r="AC15" s="242"/>
      <c r="AD15" s="244"/>
      <c r="AE15" s="245"/>
      <c r="AF15" s="245"/>
      <c r="AG15" s="245"/>
      <c r="AH15" s="245"/>
      <c r="AI15" s="245"/>
      <c r="AJ15" s="247"/>
      <c r="AK15" s="305" t="s">
        <v>35</v>
      </c>
      <c r="AL15" s="302" t="s">
        <v>36</v>
      </c>
      <c r="AM15" s="302" t="s">
        <v>37</v>
      </c>
      <c r="AN15" s="299" t="s">
        <v>38</v>
      </c>
      <c r="AO15" s="299" t="s">
        <v>63</v>
      </c>
    </row>
    <row r="16" spans="1:62" ht="27" customHeight="1">
      <c r="A16" s="259"/>
      <c r="B16" s="262"/>
      <c r="C16" s="265"/>
      <c r="D16" s="268"/>
      <c r="E16" s="271"/>
      <c r="F16" s="250"/>
      <c r="G16" s="250"/>
      <c r="H16" s="294"/>
      <c r="I16" s="262"/>
      <c r="J16" s="265"/>
      <c r="K16" s="297"/>
      <c r="L16" s="253"/>
      <c r="M16" s="256"/>
      <c r="N16" s="268"/>
      <c r="O16" s="287"/>
      <c r="P16" s="256"/>
      <c r="Q16" s="289" t="s">
        <v>39</v>
      </c>
      <c r="R16" s="291" t="s">
        <v>40</v>
      </c>
      <c r="S16" s="275" t="s">
        <v>41</v>
      </c>
      <c r="T16" s="277" t="s">
        <v>42</v>
      </c>
      <c r="U16" s="277" t="s">
        <v>43</v>
      </c>
      <c r="V16" s="277" t="s">
        <v>44</v>
      </c>
      <c r="W16" s="279" t="s">
        <v>45</v>
      </c>
      <c r="X16" s="281" t="s">
        <v>46</v>
      </c>
      <c r="Y16" s="277" t="s">
        <v>47</v>
      </c>
      <c r="Z16" s="277" t="s">
        <v>48</v>
      </c>
      <c r="AA16" s="277" t="s">
        <v>49</v>
      </c>
      <c r="AB16" s="277" t="s">
        <v>50</v>
      </c>
      <c r="AC16" s="279" t="s">
        <v>51</v>
      </c>
      <c r="AD16" s="273" t="s">
        <v>52</v>
      </c>
      <c r="AE16" s="275" t="s">
        <v>53</v>
      </c>
      <c r="AF16" s="277" t="s">
        <v>54</v>
      </c>
      <c r="AG16" s="277" t="s">
        <v>55</v>
      </c>
      <c r="AH16" s="277" t="s">
        <v>56</v>
      </c>
      <c r="AI16" s="279" t="s">
        <v>57</v>
      </c>
      <c r="AJ16" s="247"/>
      <c r="AK16" s="306"/>
      <c r="AL16" s="303"/>
      <c r="AM16" s="303"/>
      <c r="AN16" s="300"/>
      <c r="AO16" s="300"/>
    </row>
    <row r="17" spans="1:56" ht="90" customHeight="1" thickBot="1">
      <c r="A17" s="260"/>
      <c r="B17" s="263"/>
      <c r="C17" s="266"/>
      <c r="D17" s="269"/>
      <c r="E17" s="272"/>
      <c r="F17" s="251"/>
      <c r="G17" s="251"/>
      <c r="H17" s="295"/>
      <c r="I17" s="263"/>
      <c r="J17" s="266"/>
      <c r="K17" s="298"/>
      <c r="L17" s="254"/>
      <c r="M17" s="257"/>
      <c r="N17" s="269"/>
      <c r="O17" s="288"/>
      <c r="P17" s="257"/>
      <c r="Q17" s="290"/>
      <c r="R17" s="292"/>
      <c r="S17" s="276"/>
      <c r="T17" s="278"/>
      <c r="U17" s="278"/>
      <c r="V17" s="278"/>
      <c r="W17" s="280"/>
      <c r="X17" s="282"/>
      <c r="Y17" s="278"/>
      <c r="Z17" s="278"/>
      <c r="AA17" s="278"/>
      <c r="AB17" s="278"/>
      <c r="AC17" s="280"/>
      <c r="AD17" s="274"/>
      <c r="AE17" s="276"/>
      <c r="AF17" s="278"/>
      <c r="AG17" s="278"/>
      <c r="AH17" s="278"/>
      <c r="AI17" s="280"/>
      <c r="AJ17" s="248"/>
      <c r="AK17" s="307"/>
      <c r="AL17" s="304"/>
      <c r="AM17" s="304"/>
      <c r="AN17" s="301"/>
      <c r="AO17" s="301"/>
    </row>
    <row r="18" spans="1:56" s="42" customFormat="1" ht="26.4">
      <c r="A18" s="283">
        <v>1</v>
      </c>
      <c r="B18" s="131"/>
      <c r="C18" s="132" t="s">
        <v>66</v>
      </c>
      <c r="D18" s="107" t="s">
        <v>58</v>
      </c>
      <c r="E18" s="133"/>
      <c r="F18" s="134"/>
      <c r="G18" s="134"/>
      <c r="H18" s="135"/>
      <c r="I18" s="136" t="s">
        <v>67</v>
      </c>
      <c r="J18" s="137" t="s">
        <v>67</v>
      </c>
      <c r="K18" s="138"/>
      <c r="L18" s="82"/>
      <c r="M18" s="101"/>
      <c r="N18" s="23"/>
      <c r="O18" s="82"/>
      <c r="P18" s="24"/>
      <c r="Q18" s="182">
        <v>0</v>
      </c>
      <c r="R18" s="183" t="s">
        <v>62</v>
      </c>
      <c r="S18" s="127">
        <v>0</v>
      </c>
      <c r="T18" s="128">
        <v>0</v>
      </c>
      <c r="U18" s="128">
        <v>0</v>
      </c>
      <c r="V18" s="141">
        <f t="shared" ref="V18:V28" si="0">SUM(S18:U18)</f>
        <v>0</v>
      </c>
      <c r="W18" s="142">
        <f t="shared" ref="W18:W28" si="1">ROUNDUP(Q18/$R$7,0)</f>
        <v>0</v>
      </c>
      <c r="X18" s="143"/>
      <c r="Y18" s="139"/>
      <c r="Z18" s="140"/>
      <c r="AA18" s="140"/>
      <c r="AB18" s="144">
        <f t="shared" ref="AB18:AB28" si="2">SUM(Y18:AA18)</f>
        <v>0</v>
      </c>
      <c r="AC18" s="145">
        <f t="shared" ref="AC18:AC28" si="3">ROUNDUP(Q18/$R$9,0)</f>
        <v>0</v>
      </c>
      <c r="AD18" s="146"/>
      <c r="AE18" s="139"/>
      <c r="AF18" s="140"/>
      <c r="AG18" s="140"/>
      <c r="AH18" s="147"/>
      <c r="AI18" s="130">
        <f t="shared" ref="AI18:AI28" si="4">ROUNDUP(Q18/$R$8,0)</f>
        <v>0</v>
      </c>
      <c r="AJ18" s="35">
        <f t="shared" ref="AJ18:AJ28" si="5">SUM(IF(R18="oui",(V18*W18*1.5),0),IF(X18="oui",(AB18*AC18),0),IF(AD18="oui",(AH18*AI18),0))</f>
        <v>0</v>
      </c>
      <c r="AK18" s="108">
        <f t="shared" ref="AK18:AK27" si="6">30*P18</f>
        <v>0</v>
      </c>
      <c r="AL18" s="110">
        <f>V18+AB18+AH18</f>
        <v>0</v>
      </c>
      <c r="AM18" s="110">
        <f>SUM(AM19:AM28)</f>
        <v>329</v>
      </c>
      <c r="AN18" s="111"/>
      <c r="AO18" s="195"/>
      <c r="AP18" s="40"/>
      <c r="AQ18" s="40"/>
      <c r="AR18" s="40"/>
      <c r="AS18" s="41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</row>
    <row r="19" spans="1:56" s="43" customFormat="1" ht="14.4">
      <c r="A19" s="284"/>
      <c r="B19" s="148" t="s">
        <v>68</v>
      </c>
      <c r="C19" s="149" t="s">
        <v>95</v>
      </c>
      <c r="D19" s="82" t="s">
        <v>58</v>
      </c>
      <c r="E19" s="44"/>
      <c r="F19" s="45"/>
      <c r="G19" s="45"/>
      <c r="H19" s="100"/>
      <c r="I19" s="101"/>
      <c r="J19" s="86"/>
      <c r="K19" s="24"/>
      <c r="L19" s="82"/>
      <c r="M19" s="101"/>
      <c r="N19" s="23"/>
      <c r="O19" s="88">
        <v>9</v>
      </c>
      <c r="P19" s="49">
        <v>9</v>
      </c>
      <c r="Q19" s="50">
        <v>2</v>
      </c>
      <c r="R19" s="36" t="s">
        <v>62</v>
      </c>
      <c r="S19" s="51"/>
      <c r="T19" s="52"/>
      <c r="U19" s="52"/>
      <c r="V19" s="27">
        <f t="shared" si="0"/>
        <v>0</v>
      </c>
      <c r="W19" s="28">
        <f t="shared" si="1"/>
        <v>1</v>
      </c>
      <c r="X19" s="29" t="s">
        <v>62</v>
      </c>
      <c r="Y19" s="25"/>
      <c r="Z19" s="26"/>
      <c r="AA19" s="26"/>
      <c r="AB19" s="30">
        <f t="shared" si="2"/>
        <v>0</v>
      </c>
      <c r="AC19" s="31">
        <f t="shared" si="3"/>
        <v>1</v>
      </c>
      <c r="AD19" s="32"/>
      <c r="AE19" s="25"/>
      <c r="AF19" s="26"/>
      <c r="AG19" s="26"/>
      <c r="AH19" s="33"/>
      <c r="AI19" s="34">
        <f t="shared" si="4"/>
        <v>1</v>
      </c>
      <c r="AJ19" s="35">
        <f t="shared" si="5"/>
        <v>0</v>
      </c>
      <c r="AK19" s="36">
        <v>0</v>
      </c>
      <c r="AL19" s="38">
        <f>V19+AB19+AH19</f>
        <v>0</v>
      </c>
      <c r="AM19" s="37">
        <f>AK19-AL19</f>
        <v>0</v>
      </c>
      <c r="AN19" s="39"/>
      <c r="AO19" s="310" t="s">
        <v>94</v>
      </c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</row>
    <row r="20" spans="1:56" s="43" customFormat="1" ht="14.4">
      <c r="A20" s="284"/>
      <c r="B20" s="148" t="s">
        <v>69</v>
      </c>
      <c r="C20" s="149" t="s">
        <v>70</v>
      </c>
      <c r="D20" s="82" t="s">
        <v>58</v>
      </c>
      <c r="E20" s="44"/>
      <c r="F20" s="45"/>
      <c r="G20" s="45"/>
      <c r="H20" s="100"/>
      <c r="I20" s="150"/>
      <c r="J20" s="151"/>
      <c r="K20" s="47"/>
      <c r="L20" s="82" t="s">
        <v>59</v>
      </c>
      <c r="M20" s="101" t="s">
        <v>62</v>
      </c>
      <c r="N20" s="23"/>
      <c r="O20" s="88">
        <v>3</v>
      </c>
      <c r="P20" s="49">
        <v>3</v>
      </c>
      <c r="Q20" s="50">
        <v>2</v>
      </c>
      <c r="R20" s="36" t="s">
        <v>62</v>
      </c>
      <c r="S20" s="51">
        <v>16</v>
      </c>
      <c r="T20" s="52"/>
      <c r="U20" s="52"/>
      <c r="V20" s="27">
        <f t="shared" si="0"/>
        <v>16</v>
      </c>
      <c r="W20" s="28">
        <f t="shared" si="1"/>
        <v>1</v>
      </c>
      <c r="X20" s="29" t="s">
        <v>62</v>
      </c>
      <c r="Y20" s="25"/>
      <c r="Z20" s="26"/>
      <c r="AA20" s="26"/>
      <c r="AB20" s="30">
        <f t="shared" si="2"/>
        <v>0</v>
      </c>
      <c r="AC20" s="31">
        <f t="shared" si="3"/>
        <v>1</v>
      </c>
      <c r="AD20" s="32"/>
      <c r="AE20" s="25"/>
      <c r="AF20" s="26"/>
      <c r="AG20" s="26"/>
      <c r="AH20" s="46"/>
      <c r="AI20" s="34">
        <f t="shared" si="4"/>
        <v>1</v>
      </c>
      <c r="AJ20" s="35">
        <f t="shared" si="5"/>
        <v>0</v>
      </c>
      <c r="AK20" s="36">
        <f t="shared" si="6"/>
        <v>90</v>
      </c>
      <c r="AL20" s="38">
        <f>V20+AB20+AH20</f>
        <v>16</v>
      </c>
      <c r="AM20" s="37">
        <f t="shared" ref="AM20:AM28" si="7">AK20-AL20</f>
        <v>74</v>
      </c>
      <c r="AN20" s="39" t="s">
        <v>60</v>
      </c>
      <c r="AO20" s="310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</row>
    <row r="21" spans="1:56" s="43" customFormat="1" ht="14.4">
      <c r="A21" s="284"/>
      <c r="B21" s="153"/>
      <c r="C21" s="154" t="s">
        <v>71</v>
      </c>
      <c r="D21" s="82" t="s">
        <v>58</v>
      </c>
      <c r="E21" s="83"/>
      <c r="F21" s="84"/>
      <c r="G21" s="84"/>
      <c r="H21" s="152"/>
      <c r="I21" s="150"/>
      <c r="J21" s="151"/>
      <c r="K21" s="47"/>
      <c r="L21" s="85"/>
      <c r="M21" s="101"/>
      <c r="N21" s="23"/>
      <c r="O21" s="88"/>
      <c r="P21" s="49"/>
      <c r="Q21" s="50"/>
      <c r="R21" s="36"/>
      <c r="S21" s="51"/>
      <c r="T21" s="52"/>
      <c r="U21" s="52"/>
      <c r="V21" s="27"/>
      <c r="W21" s="28"/>
      <c r="X21" s="29"/>
      <c r="Y21" s="25"/>
      <c r="Z21" s="26"/>
      <c r="AA21" s="26"/>
      <c r="AB21" s="30"/>
      <c r="AC21" s="31"/>
      <c r="AD21" s="32"/>
      <c r="AE21" s="25"/>
      <c r="AF21" s="26"/>
      <c r="AG21" s="26"/>
      <c r="AH21" s="46"/>
      <c r="AI21" s="34"/>
      <c r="AJ21" s="35"/>
      <c r="AK21" s="36"/>
      <c r="AL21" s="38"/>
      <c r="AM21" s="37">
        <f t="shared" si="7"/>
        <v>0</v>
      </c>
      <c r="AN21" s="39"/>
      <c r="AO21" s="310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</row>
    <row r="22" spans="1:56" s="43" customFormat="1" ht="14.4">
      <c r="A22" s="284"/>
      <c r="B22" s="155" t="s">
        <v>72</v>
      </c>
      <c r="C22" s="156" t="s">
        <v>96</v>
      </c>
      <c r="D22" s="82" t="s">
        <v>58</v>
      </c>
      <c r="E22" s="83"/>
      <c r="F22" s="84"/>
      <c r="G22" s="84"/>
      <c r="H22" s="152"/>
      <c r="I22" s="150"/>
      <c r="J22" s="151"/>
      <c r="K22" s="47"/>
      <c r="L22" s="85"/>
      <c r="M22" s="101"/>
      <c r="N22" s="23"/>
      <c r="O22" s="88">
        <v>3</v>
      </c>
      <c r="P22" s="49">
        <v>3</v>
      </c>
      <c r="Q22" s="50">
        <v>2</v>
      </c>
      <c r="R22" s="36" t="s">
        <v>62</v>
      </c>
      <c r="S22" s="51">
        <v>10</v>
      </c>
      <c r="T22" s="52"/>
      <c r="U22" s="52"/>
      <c r="V22" s="27">
        <f t="shared" si="0"/>
        <v>10</v>
      </c>
      <c r="W22" s="28">
        <f t="shared" si="1"/>
        <v>1</v>
      </c>
      <c r="X22" s="29" t="s">
        <v>62</v>
      </c>
      <c r="Y22" s="25">
        <v>15</v>
      </c>
      <c r="Z22" s="26"/>
      <c r="AA22" s="26"/>
      <c r="AB22" s="30">
        <f t="shared" si="2"/>
        <v>15</v>
      </c>
      <c r="AC22" s="31">
        <f t="shared" si="3"/>
        <v>1</v>
      </c>
      <c r="AD22" s="32"/>
      <c r="AE22" s="25"/>
      <c r="AF22" s="26"/>
      <c r="AG22" s="26"/>
      <c r="AH22" s="46"/>
      <c r="AI22" s="34">
        <f t="shared" si="4"/>
        <v>1</v>
      </c>
      <c r="AJ22" s="35">
        <f t="shared" si="5"/>
        <v>0</v>
      </c>
      <c r="AK22" s="36">
        <v>0</v>
      </c>
      <c r="AL22" s="38">
        <v>0</v>
      </c>
      <c r="AM22" s="37">
        <f t="shared" si="7"/>
        <v>0</v>
      </c>
      <c r="AN22" s="39" t="s">
        <v>60</v>
      </c>
      <c r="AO22" s="310" t="s">
        <v>94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</row>
    <row r="23" spans="1:56" s="43" customFormat="1" ht="14.4">
      <c r="A23" s="284"/>
      <c r="B23" s="155" t="s">
        <v>73</v>
      </c>
      <c r="C23" s="156" t="s">
        <v>74</v>
      </c>
      <c r="D23" s="82" t="s">
        <v>58</v>
      </c>
      <c r="E23" s="83"/>
      <c r="F23" s="84"/>
      <c r="G23" s="84"/>
      <c r="H23" s="152"/>
      <c r="I23" s="150"/>
      <c r="J23" s="151"/>
      <c r="K23" s="47"/>
      <c r="L23" s="82" t="s">
        <v>59</v>
      </c>
      <c r="M23" s="101" t="s">
        <v>62</v>
      </c>
      <c r="N23" s="23"/>
      <c r="O23" s="88">
        <v>3</v>
      </c>
      <c r="P23" s="49">
        <v>3</v>
      </c>
      <c r="Q23" s="50">
        <v>2</v>
      </c>
      <c r="R23" s="36" t="s">
        <v>62</v>
      </c>
      <c r="S23" s="51">
        <v>10</v>
      </c>
      <c r="T23" s="52"/>
      <c r="U23" s="52"/>
      <c r="V23" s="27">
        <f t="shared" si="0"/>
        <v>10</v>
      </c>
      <c r="W23" s="28">
        <f t="shared" si="1"/>
        <v>1</v>
      </c>
      <c r="X23" s="29" t="s">
        <v>62</v>
      </c>
      <c r="Y23" s="25">
        <v>15</v>
      </c>
      <c r="Z23" s="26"/>
      <c r="AA23" s="26"/>
      <c r="AB23" s="30">
        <f t="shared" si="2"/>
        <v>15</v>
      </c>
      <c r="AC23" s="31">
        <f t="shared" si="3"/>
        <v>1</v>
      </c>
      <c r="AD23" s="32"/>
      <c r="AE23" s="25"/>
      <c r="AF23" s="26"/>
      <c r="AG23" s="26"/>
      <c r="AH23" s="46"/>
      <c r="AI23" s="34">
        <f t="shared" si="4"/>
        <v>1</v>
      </c>
      <c r="AJ23" s="35">
        <f t="shared" si="5"/>
        <v>0</v>
      </c>
      <c r="AK23" s="36">
        <f t="shared" si="6"/>
        <v>90</v>
      </c>
      <c r="AL23" s="38">
        <f t="shared" ref="AL23:AL27" si="8">V23+AB23+AH23</f>
        <v>25</v>
      </c>
      <c r="AM23" s="37">
        <f t="shared" si="7"/>
        <v>65</v>
      </c>
      <c r="AN23" s="39" t="s">
        <v>60</v>
      </c>
      <c r="AO23" s="310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</row>
    <row r="24" spans="1:56" s="43" customFormat="1" ht="26.4">
      <c r="A24" s="284"/>
      <c r="B24" s="155" t="s">
        <v>75</v>
      </c>
      <c r="C24" s="156" t="s">
        <v>76</v>
      </c>
      <c r="D24" s="82" t="s">
        <v>58</v>
      </c>
      <c r="E24" s="83"/>
      <c r="F24" s="84"/>
      <c r="G24" s="84"/>
      <c r="H24" s="152"/>
      <c r="I24" s="150"/>
      <c r="J24" s="151"/>
      <c r="K24" s="47"/>
      <c r="L24" s="82" t="s">
        <v>59</v>
      </c>
      <c r="M24" s="101" t="s">
        <v>62</v>
      </c>
      <c r="N24" s="23"/>
      <c r="O24" s="88">
        <v>3</v>
      </c>
      <c r="P24" s="49">
        <v>3</v>
      </c>
      <c r="Q24" s="50">
        <v>2</v>
      </c>
      <c r="R24" s="36" t="s">
        <v>62</v>
      </c>
      <c r="S24" s="51">
        <v>10</v>
      </c>
      <c r="T24" s="52"/>
      <c r="U24" s="52"/>
      <c r="V24" s="27">
        <f t="shared" si="0"/>
        <v>10</v>
      </c>
      <c r="W24" s="28">
        <f t="shared" si="1"/>
        <v>1</v>
      </c>
      <c r="X24" s="29" t="s">
        <v>62</v>
      </c>
      <c r="Y24" s="25">
        <v>15</v>
      </c>
      <c r="Z24" s="26"/>
      <c r="AA24" s="26"/>
      <c r="AB24" s="30">
        <f t="shared" si="2"/>
        <v>15</v>
      </c>
      <c r="AC24" s="31">
        <f t="shared" si="3"/>
        <v>1</v>
      </c>
      <c r="AD24" s="32"/>
      <c r="AE24" s="25"/>
      <c r="AF24" s="26"/>
      <c r="AG24" s="26"/>
      <c r="AH24" s="46"/>
      <c r="AI24" s="34">
        <f t="shared" si="4"/>
        <v>1</v>
      </c>
      <c r="AJ24" s="35">
        <f t="shared" si="5"/>
        <v>0</v>
      </c>
      <c r="AK24" s="36">
        <f t="shared" si="6"/>
        <v>90</v>
      </c>
      <c r="AL24" s="38">
        <f t="shared" si="8"/>
        <v>25</v>
      </c>
      <c r="AM24" s="37">
        <f t="shared" si="7"/>
        <v>65</v>
      </c>
      <c r="AN24" s="39" t="s">
        <v>60</v>
      </c>
      <c r="AO24" s="310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1:56" s="43" customFormat="1" ht="26.4">
      <c r="A25" s="284"/>
      <c r="B25" s="155" t="s">
        <v>77</v>
      </c>
      <c r="C25" s="156" t="s">
        <v>78</v>
      </c>
      <c r="D25" s="82" t="s">
        <v>58</v>
      </c>
      <c r="E25" s="83"/>
      <c r="F25" s="84"/>
      <c r="G25" s="84"/>
      <c r="H25" s="152"/>
      <c r="I25" s="150"/>
      <c r="J25" s="151"/>
      <c r="K25" s="47"/>
      <c r="L25" s="82" t="s">
        <v>59</v>
      </c>
      <c r="M25" s="101" t="s">
        <v>62</v>
      </c>
      <c r="N25" s="23"/>
      <c r="O25" s="88">
        <v>3</v>
      </c>
      <c r="P25" s="49">
        <v>3</v>
      </c>
      <c r="Q25" s="50">
        <v>2</v>
      </c>
      <c r="R25" s="36" t="s">
        <v>62</v>
      </c>
      <c r="S25" s="51">
        <v>10</v>
      </c>
      <c r="T25" s="52"/>
      <c r="U25" s="52"/>
      <c r="V25" s="27">
        <f t="shared" si="0"/>
        <v>10</v>
      </c>
      <c r="W25" s="28">
        <f t="shared" si="1"/>
        <v>1</v>
      </c>
      <c r="X25" s="29" t="s">
        <v>62</v>
      </c>
      <c r="Y25" s="25">
        <v>15</v>
      </c>
      <c r="Z25" s="26"/>
      <c r="AA25" s="26"/>
      <c r="AB25" s="30">
        <f t="shared" si="2"/>
        <v>15</v>
      </c>
      <c r="AC25" s="31">
        <f t="shared" si="3"/>
        <v>1</v>
      </c>
      <c r="AD25" s="32"/>
      <c r="AE25" s="25"/>
      <c r="AF25" s="26"/>
      <c r="AG25" s="26"/>
      <c r="AH25" s="46"/>
      <c r="AI25" s="34">
        <f t="shared" si="4"/>
        <v>1</v>
      </c>
      <c r="AJ25" s="35">
        <f t="shared" si="5"/>
        <v>0</v>
      </c>
      <c r="AK25" s="36">
        <f t="shared" si="6"/>
        <v>90</v>
      </c>
      <c r="AL25" s="38">
        <f t="shared" si="8"/>
        <v>25</v>
      </c>
      <c r="AM25" s="37">
        <f t="shared" si="7"/>
        <v>65</v>
      </c>
      <c r="AN25" s="39" t="s">
        <v>60</v>
      </c>
      <c r="AO25" s="310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</row>
    <row r="26" spans="1:56">
      <c r="A26" s="284"/>
      <c r="B26" s="88"/>
      <c r="C26" s="157" t="s">
        <v>79</v>
      </c>
      <c r="D26" s="88" t="s">
        <v>58</v>
      </c>
      <c r="E26" s="158"/>
      <c r="F26" s="159"/>
      <c r="G26" s="159"/>
      <c r="H26" s="160"/>
      <c r="I26" s="161"/>
      <c r="J26" s="162"/>
      <c r="K26" s="163"/>
      <c r="L26" s="164"/>
      <c r="M26" s="96"/>
      <c r="N26" s="48"/>
      <c r="O26" s="88"/>
      <c r="P26" s="49"/>
      <c r="Q26" s="50"/>
      <c r="R26" s="36"/>
      <c r="S26" s="51"/>
      <c r="T26" s="52"/>
      <c r="U26" s="52"/>
      <c r="V26" s="27"/>
      <c r="W26" s="28"/>
      <c r="X26" s="72"/>
      <c r="Y26" s="51"/>
      <c r="Z26" s="52"/>
      <c r="AA26" s="52"/>
      <c r="AB26" s="30"/>
      <c r="AC26" s="31"/>
      <c r="AD26" s="74"/>
      <c r="AE26" s="51"/>
      <c r="AF26" s="52"/>
      <c r="AG26" s="52"/>
      <c r="AH26" s="73"/>
      <c r="AI26" s="34"/>
      <c r="AJ26" s="35"/>
      <c r="AK26" s="36"/>
      <c r="AL26" s="38"/>
      <c r="AM26" s="37">
        <f t="shared" si="7"/>
        <v>0</v>
      </c>
      <c r="AN26" s="103"/>
      <c r="AO26" s="309"/>
    </row>
    <row r="27" spans="1:56">
      <c r="A27" s="284"/>
      <c r="B27" s="155" t="s">
        <v>80</v>
      </c>
      <c r="C27" s="156" t="s">
        <v>81</v>
      </c>
      <c r="D27" s="88" t="s">
        <v>58</v>
      </c>
      <c r="E27" s="158"/>
      <c r="F27" s="159"/>
      <c r="G27" s="159"/>
      <c r="H27" s="160"/>
      <c r="I27" s="161"/>
      <c r="J27" s="162"/>
      <c r="K27" s="163"/>
      <c r="L27" s="164" t="s">
        <v>59</v>
      </c>
      <c r="M27" s="96" t="s">
        <v>62</v>
      </c>
      <c r="N27" s="48"/>
      <c r="O27" s="88">
        <v>3</v>
      </c>
      <c r="P27" s="49">
        <v>3</v>
      </c>
      <c r="Q27" s="50">
        <v>2</v>
      </c>
      <c r="R27" s="36" t="s">
        <v>62</v>
      </c>
      <c r="S27" s="51">
        <v>10</v>
      </c>
      <c r="T27" s="52"/>
      <c r="U27" s="52"/>
      <c r="V27" s="27">
        <f t="shared" si="0"/>
        <v>10</v>
      </c>
      <c r="W27" s="28">
        <f t="shared" si="1"/>
        <v>1</v>
      </c>
      <c r="X27" s="72" t="s">
        <v>62</v>
      </c>
      <c r="Y27" s="51">
        <v>20</v>
      </c>
      <c r="Z27" s="52"/>
      <c r="AA27" s="52"/>
      <c r="AB27" s="30">
        <f t="shared" si="2"/>
        <v>20</v>
      </c>
      <c r="AC27" s="31">
        <f t="shared" si="3"/>
        <v>1</v>
      </c>
      <c r="AD27" s="74"/>
      <c r="AE27" s="51"/>
      <c r="AF27" s="52"/>
      <c r="AG27" s="52"/>
      <c r="AH27" s="73"/>
      <c r="AI27" s="34">
        <f t="shared" si="4"/>
        <v>1</v>
      </c>
      <c r="AJ27" s="35">
        <f t="shared" si="5"/>
        <v>0</v>
      </c>
      <c r="AK27" s="36">
        <f t="shared" si="6"/>
        <v>90</v>
      </c>
      <c r="AL27" s="38">
        <f t="shared" si="8"/>
        <v>30</v>
      </c>
      <c r="AM27" s="37">
        <f t="shared" si="7"/>
        <v>60</v>
      </c>
      <c r="AN27" s="39" t="s">
        <v>60</v>
      </c>
      <c r="AO27" s="309"/>
    </row>
    <row r="28" spans="1:56" ht="14.4" thickBot="1">
      <c r="A28" s="285"/>
      <c r="B28" s="165" t="s">
        <v>82</v>
      </c>
      <c r="C28" s="156" t="s">
        <v>97</v>
      </c>
      <c r="D28" s="89" t="s">
        <v>58</v>
      </c>
      <c r="E28" s="121"/>
      <c r="F28" s="122"/>
      <c r="G28" s="122"/>
      <c r="H28" s="123"/>
      <c r="I28" s="102"/>
      <c r="J28" s="166"/>
      <c r="K28" s="56"/>
      <c r="L28" s="88"/>
      <c r="M28" s="102" t="s">
        <v>62</v>
      </c>
      <c r="N28" s="55"/>
      <c r="O28" s="88">
        <v>3</v>
      </c>
      <c r="P28" s="49">
        <v>3</v>
      </c>
      <c r="Q28" s="50">
        <v>2</v>
      </c>
      <c r="R28" s="36" t="s">
        <v>62</v>
      </c>
      <c r="S28" s="51">
        <v>10</v>
      </c>
      <c r="T28" s="52"/>
      <c r="U28" s="52"/>
      <c r="V28" s="27">
        <f t="shared" si="0"/>
        <v>10</v>
      </c>
      <c r="W28" s="28">
        <f t="shared" si="1"/>
        <v>1</v>
      </c>
      <c r="X28" s="53" t="s">
        <v>62</v>
      </c>
      <c r="Y28" s="51">
        <v>20</v>
      </c>
      <c r="Z28" s="52"/>
      <c r="AA28" s="52"/>
      <c r="AB28" s="30">
        <f t="shared" si="2"/>
        <v>20</v>
      </c>
      <c r="AC28" s="31">
        <f t="shared" si="3"/>
        <v>1</v>
      </c>
      <c r="AD28" s="54"/>
      <c r="AE28" s="51"/>
      <c r="AF28" s="52"/>
      <c r="AG28" s="52"/>
      <c r="AH28" s="37"/>
      <c r="AI28" s="34">
        <f t="shared" si="4"/>
        <v>1</v>
      </c>
      <c r="AJ28" s="35">
        <f t="shared" si="5"/>
        <v>0</v>
      </c>
      <c r="AK28" s="90">
        <v>0</v>
      </c>
      <c r="AL28" s="99">
        <v>0</v>
      </c>
      <c r="AM28" s="91">
        <f t="shared" si="7"/>
        <v>0</v>
      </c>
      <c r="AN28" s="92" t="s">
        <v>60</v>
      </c>
      <c r="AO28" s="311" t="s">
        <v>94</v>
      </c>
    </row>
    <row r="29" spans="1:56" s="1" customFormat="1" ht="14.4" thickBot="1">
      <c r="C29" s="167"/>
      <c r="D29" s="93"/>
      <c r="E29" s="58"/>
      <c r="F29" s="58"/>
      <c r="G29" s="58"/>
      <c r="H29" s="58"/>
      <c r="I29" s="57"/>
      <c r="J29" s="57"/>
      <c r="K29" s="57"/>
      <c r="L29" s="93"/>
      <c r="M29" s="57"/>
      <c r="N29" s="59"/>
      <c r="O29" s="59"/>
      <c r="P29" s="60">
        <f>SUM(P18:P28)</f>
        <v>30</v>
      </c>
      <c r="Q29" s="124">
        <f>SUM(Q18:Q28)</f>
        <v>16</v>
      </c>
      <c r="R29" s="61"/>
      <c r="S29" s="62">
        <f>SUM(S18:S28)</f>
        <v>76</v>
      </c>
      <c r="T29" s="62">
        <f>SUM(T18:T28)</f>
        <v>0</v>
      </c>
      <c r="U29" s="62">
        <f>SUM(U18:U28)</f>
        <v>0</v>
      </c>
      <c r="V29" s="62">
        <f>SUM(V18:V28)</f>
        <v>76</v>
      </c>
      <c r="W29" s="168">
        <f>SUM(W18:W28)</f>
        <v>8</v>
      </c>
      <c r="X29" s="63"/>
      <c r="Y29" s="64">
        <f>SUM(Y18:Y28)</f>
        <v>100</v>
      </c>
      <c r="Z29" s="64">
        <f>SUM(Z18:Z28)</f>
        <v>0</v>
      </c>
      <c r="AA29" s="64">
        <f>SUM(AA18:AA28)</f>
        <v>0</v>
      </c>
      <c r="AB29" s="64">
        <f>SUM(AB18:AB28)</f>
        <v>100</v>
      </c>
      <c r="AC29" s="169">
        <f>SUM(AC18:AC28)</f>
        <v>8</v>
      </c>
      <c r="AD29" s="65"/>
      <c r="AE29" s="64">
        <f t="shared" ref="AE29:AM29" si="9">SUM(AE18:AE28)</f>
        <v>0</v>
      </c>
      <c r="AF29" s="64">
        <f t="shared" si="9"/>
        <v>0</v>
      </c>
      <c r="AG29" s="64">
        <f t="shared" si="9"/>
        <v>0</v>
      </c>
      <c r="AH29" s="64">
        <f t="shared" si="9"/>
        <v>0</v>
      </c>
      <c r="AI29" s="169">
        <f t="shared" si="9"/>
        <v>8</v>
      </c>
      <c r="AJ29" s="201">
        <f t="shared" si="9"/>
        <v>0</v>
      </c>
      <c r="AK29" s="204">
        <f t="shared" si="9"/>
        <v>450</v>
      </c>
      <c r="AL29" s="170">
        <f t="shared" si="9"/>
        <v>121</v>
      </c>
      <c r="AM29" s="170">
        <f t="shared" si="9"/>
        <v>658</v>
      </c>
      <c r="AN29" s="66"/>
      <c r="AO29" s="312"/>
    </row>
    <row r="30" spans="1:56" s="1" customFormat="1" ht="14.4" thickBot="1">
      <c r="B30" s="69"/>
      <c r="C30" s="171"/>
      <c r="D30" s="172"/>
      <c r="E30" s="173"/>
      <c r="F30" s="173"/>
      <c r="G30" s="173"/>
      <c r="H30" s="173"/>
      <c r="I30" s="69"/>
      <c r="J30" s="69"/>
      <c r="K30" s="69"/>
      <c r="L30" s="69"/>
      <c r="M30" s="172"/>
      <c r="N30" s="172"/>
      <c r="O30" s="172"/>
      <c r="P30" s="69"/>
      <c r="Q30" s="69"/>
      <c r="R30" s="69"/>
      <c r="S30" s="69"/>
      <c r="T30" s="69"/>
      <c r="U30" s="69"/>
      <c r="V30" s="69"/>
      <c r="W30" s="174"/>
      <c r="X30" s="67"/>
      <c r="Y30" s="67"/>
      <c r="Z30" s="67"/>
      <c r="AA30" s="67"/>
      <c r="AB30" s="67"/>
      <c r="AC30" s="175"/>
      <c r="AD30" s="67"/>
      <c r="AE30" s="176"/>
      <c r="AF30" s="67"/>
      <c r="AG30" s="67"/>
      <c r="AH30" s="67"/>
      <c r="AI30" s="68"/>
      <c r="AJ30" s="68"/>
      <c r="AK30" s="202"/>
      <c r="AL30" s="202"/>
      <c r="AM30" s="200"/>
      <c r="AN30" s="202"/>
      <c r="AO30" s="5"/>
    </row>
    <row r="31" spans="1:56" s="76" customFormat="1" ht="26.4">
      <c r="A31" s="283">
        <v>2</v>
      </c>
      <c r="B31" s="177"/>
      <c r="C31" s="178" t="s">
        <v>83</v>
      </c>
      <c r="D31" s="70" t="s">
        <v>58</v>
      </c>
      <c r="E31" s="179"/>
      <c r="F31" s="180"/>
      <c r="G31" s="180"/>
      <c r="H31" s="181"/>
      <c r="I31" s="136" t="s">
        <v>67</v>
      </c>
      <c r="J31" s="137" t="s">
        <v>67</v>
      </c>
      <c r="K31" s="71"/>
      <c r="L31" s="112"/>
      <c r="M31" s="177"/>
      <c r="N31" s="113"/>
      <c r="O31" s="114"/>
      <c r="P31" s="112"/>
      <c r="Q31" s="198"/>
      <c r="R31" s="183"/>
      <c r="S31" s="127"/>
      <c r="T31" s="128"/>
      <c r="U31" s="128"/>
      <c r="V31" s="27">
        <f t="shared" ref="V31:V38" si="10">SUM(S31:U31)</f>
        <v>0</v>
      </c>
      <c r="W31" s="184">
        <f t="shared" ref="W31:W38" si="11">ROUNDUP(Q31/$R$7,0)</f>
        <v>0</v>
      </c>
      <c r="X31" s="72"/>
      <c r="Y31" s="127"/>
      <c r="Z31" s="128"/>
      <c r="AA31" s="128"/>
      <c r="AB31" s="30">
        <f t="shared" ref="AB31:AB38" si="12">SUM(Y31:AA31)</f>
        <v>0</v>
      </c>
      <c r="AC31" s="145">
        <f t="shared" ref="AC31:AC38" si="13">ROUNDUP(Q31/$R$9,0)</f>
        <v>0</v>
      </c>
      <c r="AD31" s="185"/>
      <c r="AE31" s="127"/>
      <c r="AF31" s="128"/>
      <c r="AG31" s="128"/>
      <c r="AH31" s="129"/>
      <c r="AI31" s="130">
        <f t="shared" ref="AI31:AI38" si="14">ROUNDUP(Q31/$R$8,0)</f>
        <v>0</v>
      </c>
      <c r="AJ31" s="186">
        <f t="shared" ref="AJ31:AJ38" si="15">SUM(IF(R31="oui",(V31*W31*1.5),0),IF(X31="oui",(AB31*AC31),0),IF(AD31="oui",(AH31*AI31),0))</f>
        <v>0</v>
      </c>
      <c r="AK31" s="108">
        <f>30*P31</f>
        <v>0</v>
      </c>
      <c r="AL31" s="110"/>
      <c r="AM31" s="109">
        <f t="shared" ref="AM31:AM38" si="16">AK31-AL31</f>
        <v>0</v>
      </c>
      <c r="AN31" s="203"/>
      <c r="AO31" s="308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</row>
    <row r="32" spans="1:56" s="76" customFormat="1">
      <c r="A32" s="284"/>
      <c r="B32" s="187" t="s">
        <v>84</v>
      </c>
      <c r="C32" s="188" t="s">
        <v>98</v>
      </c>
      <c r="D32" s="48" t="s">
        <v>58</v>
      </c>
      <c r="E32" s="77"/>
      <c r="F32" s="78"/>
      <c r="G32" s="78"/>
      <c r="H32" s="87"/>
      <c r="I32" s="96"/>
      <c r="J32" s="116"/>
      <c r="K32" s="49"/>
      <c r="L32" s="88"/>
      <c r="M32" s="96"/>
      <c r="N32" s="94"/>
      <c r="O32" s="95">
        <v>4.5</v>
      </c>
      <c r="P32" s="88">
        <v>6</v>
      </c>
      <c r="Q32" s="118">
        <v>2</v>
      </c>
      <c r="R32" s="36" t="s">
        <v>62</v>
      </c>
      <c r="S32" s="51">
        <v>12</v>
      </c>
      <c r="T32" s="52"/>
      <c r="U32" s="52"/>
      <c r="V32" s="27">
        <f t="shared" si="10"/>
        <v>12</v>
      </c>
      <c r="W32" s="28">
        <f t="shared" si="11"/>
        <v>1</v>
      </c>
      <c r="X32" s="72" t="s">
        <v>62</v>
      </c>
      <c r="Y32" s="51">
        <v>20</v>
      </c>
      <c r="Z32" s="52"/>
      <c r="AA32" s="52"/>
      <c r="AB32" s="30">
        <f t="shared" si="12"/>
        <v>20</v>
      </c>
      <c r="AC32" s="31">
        <f t="shared" si="13"/>
        <v>1</v>
      </c>
      <c r="AD32" s="74"/>
      <c r="AE32" s="51"/>
      <c r="AF32" s="52"/>
      <c r="AG32" s="52"/>
      <c r="AH32" s="37"/>
      <c r="AI32" s="34">
        <f t="shared" si="14"/>
        <v>1</v>
      </c>
      <c r="AJ32" s="35">
        <f t="shared" si="15"/>
        <v>0</v>
      </c>
      <c r="AK32" s="36">
        <v>0</v>
      </c>
      <c r="AL32" s="120">
        <v>0</v>
      </c>
      <c r="AM32" s="37">
        <f t="shared" si="16"/>
        <v>0</v>
      </c>
      <c r="AN32" s="39"/>
      <c r="AO32" s="311" t="s">
        <v>94</v>
      </c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</row>
    <row r="33" spans="1:56" s="76" customFormat="1" ht="14.4" thickBot="1">
      <c r="A33" s="284"/>
      <c r="B33" s="187" t="s">
        <v>85</v>
      </c>
      <c r="C33" s="187" t="s">
        <v>86</v>
      </c>
      <c r="D33" s="48" t="s">
        <v>58</v>
      </c>
      <c r="E33" s="77"/>
      <c r="F33" s="78"/>
      <c r="G33" s="78"/>
      <c r="H33" s="87"/>
      <c r="I33" s="96"/>
      <c r="J33" s="116"/>
      <c r="K33" s="49"/>
      <c r="L33" s="88" t="s">
        <v>59</v>
      </c>
      <c r="M33" s="96" t="s">
        <v>62</v>
      </c>
      <c r="N33" s="94"/>
      <c r="O33" s="95">
        <v>4.5</v>
      </c>
      <c r="P33" s="88">
        <v>3</v>
      </c>
      <c r="Q33" s="118">
        <v>2</v>
      </c>
      <c r="R33" s="36" t="s">
        <v>62</v>
      </c>
      <c r="S33" s="51"/>
      <c r="T33" s="52"/>
      <c r="U33" s="52"/>
      <c r="V33" s="27">
        <f t="shared" si="10"/>
        <v>0</v>
      </c>
      <c r="W33" s="28">
        <f t="shared" si="11"/>
        <v>1</v>
      </c>
      <c r="X33" s="72" t="s">
        <v>62</v>
      </c>
      <c r="Y33" s="51">
        <v>18</v>
      </c>
      <c r="Z33" s="52"/>
      <c r="AA33" s="52"/>
      <c r="AB33" s="30">
        <f t="shared" si="12"/>
        <v>18</v>
      </c>
      <c r="AC33" s="31">
        <f t="shared" si="13"/>
        <v>1</v>
      </c>
      <c r="AD33" s="74"/>
      <c r="AE33" s="51"/>
      <c r="AF33" s="52"/>
      <c r="AG33" s="52"/>
      <c r="AH33" s="37"/>
      <c r="AI33" s="34">
        <f t="shared" si="14"/>
        <v>1</v>
      </c>
      <c r="AJ33" s="35">
        <f t="shared" si="15"/>
        <v>0</v>
      </c>
      <c r="AK33" s="36">
        <f>30*P33</f>
        <v>90</v>
      </c>
      <c r="AL33" s="38">
        <f t="shared" ref="AL33:AL38" si="17">V33+AB33+AH33</f>
        <v>18</v>
      </c>
      <c r="AM33" s="37">
        <f t="shared" si="16"/>
        <v>72</v>
      </c>
      <c r="AN33" s="39" t="s">
        <v>60</v>
      </c>
      <c r="AO33" s="309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</row>
    <row r="34" spans="1:56" s="76" customFormat="1" ht="30" customHeight="1">
      <c r="A34" s="284"/>
      <c r="B34" s="178"/>
      <c r="C34" s="178" t="s">
        <v>87</v>
      </c>
      <c r="D34" s="48" t="s">
        <v>58</v>
      </c>
      <c r="E34" s="77"/>
      <c r="F34" s="78"/>
      <c r="G34" s="78"/>
      <c r="H34" s="87"/>
      <c r="I34" s="96"/>
      <c r="J34" s="116"/>
      <c r="K34" s="49"/>
      <c r="L34" s="88"/>
      <c r="M34" s="96"/>
      <c r="N34" s="94"/>
      <c r="O34" s="115"/>
      <c r="P34" s="199"/>
      <c r="Q34" s="118"/>
      <c r="R34" s="36"/>
      <c r="S34" s="51"/>
      <c r="T34" s="52"/>
      <c r="U34" s="52"/>
      <c r="V34" s="27">
        <f t="shared" si="10"/>
        <v>0</v>
      </c>
      <c r="W34" s="28">
        <f t="shared" si="11"/>
        <v>0</v>
      </c>
      <c r="X34" s="72"/>
      <c r="Y34" s="51"/>
      <c r="Z34" s="52"/>
      <c r="AA34" s="52"/>
      <c r="AB34" s="30">
        <f t="shared" si="12"/>
        <v>0</v>
      </c>
      <c r="AC34" s="31">
        <f t="shared" si="13"/>
        <v>0</v>
      </c>
      <c r="AD34" s="74"/>
      <c r="AE34" s="51"/>
      <c r="AF34" s="52"/>
      <c r="AG34" s="52"/>
      <c r="AH34" s="37"/>
      <c r="AI34" s="34">
        <f t="shared" si="14"/>
        <v>0</v>
      </c>
      <c r="AJ34" s="35">
        <f t="shared" si="15"/>
        <v>0</v>
      </c>
      <c r="AK34" s="36"/>
      <c r="AL34" s="38"/>
      <c r="AM34" s="37">
        <f t="shared" si="16"/>
        <v>0</v>
      </c>
      <c r="AN34" s="39"/>
      <c r="AO34" s="309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</row>
    <row r="35" spans="1:56" s="76" customFormat="1" ht="26.4">
      <c r="A35" s="284"/>
      <c r="B35" s="187" t="s">
        <v>88</v>
      </c>
      <c r="C35" s="188" t="s">
        <v>89</v>
      </c>
      <c r="D35" s="48" t="s">
        <v>58</v>
      </c>
      <c r="E35" s="77"/>
      <c r="F35" s="78"/>
      <c r="G35" s="78"/>
      <c r="H35" s="87"/>
      <c r="I35" s="96"/>
      <c r="J35" s="116"/>
      <c r="K35" s="49"/>
      <c r="L35" s="88" t="s">
        <v>59</v>
      </c>
      <c r="M35" s="96" t="s">
        <v>62</v>
      </c>
      <c r="N35" s="94"/>
      <c r="O35" s="95">
        <v>4.5</v>
      </c>
      <c r="P35" s="88">
        <v>3</v>
      </c>
      <c r="Q35" s="118">
        <v>2</v>
      </c>
      <c r="R35" s="36" t="s">
        <v>62</v>
      </c>
      <c r="S35" s="51">
        <v>10</v>
      </c>
      <c r="T35" s="52"/>
      <c r="U35" s="52"/>
      <c r="V35" s="27">
        <f t="shared" si="10"/>
        <v>10</v>
      </c>
      <c r="W35" s="28">
        <f t="shared" si="11"/>
        <v>1</v>
      </c>
      <c r="X35" s="72" t="s">
        <v>62</v>
      </c>
      <c r="Y35" s="51">
        <v>15</v>
      </c>
      <c r="Z35" s="52"/>
      <c r="AA35" s="52"/>
      <c r="AB35" s="30">
        <f t="shared" si="12"/>
        <v>15</v>
      </c>
      <c r="AC35" s="31">
        <f t="shared" si="13"/>
        <v>1</v>
      </c>
      <c r="AD35" s="74"/>
      <c r="AE35" s="51"/>
      <c r="AF35" s="52"/>
      <c r="AG35" s="52"/>
      <c r="AH35" s="37"/>
      <c r="AI35" s="34">
        <f t="shared" si="14"/>
        <v>1</v>
      </c>
      <c r="AJ35" s="35">
        <f t="shared" si="15"/>
        <v>0</v>
      </c>
      <c r="AK35" s="36">
        <f>30*P35</f>
        <v>90</v>
      </c>
      <c r="AL35" s="38">
        <f t="shared" si="17"/>
        <v>25</v>
      </c>
      <c r="AM35" s="37">
        <f t="shared" si="16"/>
        <v>65</v>
      </c>
      <c r="AN35" s="39" t="s">
        <v>61</v>
      </c>
      <c r="AO35" s="309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</row>
    <row r="36" spans="1:56" ht="14.4" thickBot="1">
      <c r="A36" s="284"/>
      <c r="B36" s="187" t="s">
        <v>90</v>
      </c>
      <c r="C36" s="188" t="s">
        <v>99</v>
      </c>
      <c r="D36" s="48" t="s">
        <v>58</v>
      </c>
      <c r="E36" s="77"/>
      <c r="F36" s="78"/>
      <c r="G36" s="78"/>
      <c r="H36" s="87"/>
      <c r="I36" s="96"/>
      <c r="J36" s="116"/>
      <c r="K36" s="49"/>
      <c r="L36" s="88"/>
      <c r="M36" s="96"/>
      <c r="N36" s="94"/>
      <c r="O36" s="95">
        <v>4.5</v>
      </c>
      <c r="P36" s="88">
        <v>6</v>
      </c>
      <c r="Q36" s="118">
        <v>2</v>
      </c>
      <c r="R36" s="36" t="s">
        <v>62</v>
      </c>
      <c r="S36" s="51"/>
      <c r="T36" s="52"/>
      <c r="U36" s="52"/>
      <c r="V36" s="27">
        <f t="shared" si="10"/>
        <v>0</v>
      </c>
      <c r="W36" s="28">
        <f t="shared" si="11"/>
        <v>1</v>
      </c>
      <c r="X36" s="72" t="s">
        <v>62</v>
      </c>
      <c r="Y36" s="51">
        <v>20</v>
      </c>
      <c r="Z36" s="52"/>
      <c r="AA36" s="52"/>
      <c r="AB36" s="30">
        <f t="shared" si="12"/>
        <v>20</v>
      </c>
      <c r="AC36" s="31">
        <f t="shared" si="13"/>
        <v>1</v>
      </c>
      <c r="AD36" s="74"/>
      <c r="AE36" s="51"/>
      <c r="AF36" s="52"/>
      <c r="AG36" s="52"/>
      <c r="AH36" s="37"/>
      <c r="AI36" s="34">
        <f t="shared" si="14"/>
        <v>1</v>
      </c>
      <c r="AJ36" s="35">
        <f t="shared" si="15"/>
        <v>0</v>
      </c>
      <c r="AK36" s="36">
        <f>30*P36</f>
        <v>180</v>
      </c>
      <c r="AL36" s="38">
        <f t="shared" si="17"/>
        <v>20</v>
      </c>
      <c r="AM36" s="37">
        <f t="shared" si="16"/>
        <v>160</v>
      </c>
      <c r="AN36" s="39" t="s">
        <v>60</v>
      </c>
      <c r="AO36" s="311" t="s">
        <v>94</v>
      </c>
    </row>
    <row r="37" spans="1:56" ht="14.4">
      <c r="A37" s="284"/>
      <c r="B37" s="178"/>
      <c r="C37" s="178" t="s">
        <v>91</v>
      </c>
      <c r="D37" s="48" t="s">
        <v>58</v>
      </c>
      <c r="E37" s="77"/>
      <c r="F37" s="78"/>
      <c r="G37" s="78"/>
      <c r="H37" s="87"/>
      <c r="I37" s="96"/>
      <c r="J37" s="116"/>
      <c r="K37" s="49"/>
      <c r="L37" s="88"/>
      <c r="M37" s="96"/>
      <c r="N37" s="94"/>
      <c r="O37" s="115"/>
      <c r="P37" s="88"/>
      <c r="Q37" s="118"/>
      <c r="R37" s="36"/>
      <c r="S37" s="51"/>
      <c r="T37" s="52"/>
      <c r="U37" s="52"/>
      <c r="V37" s="27">
        <f t="shared" si="10"/>
        <v>0</v>
      </c>
      <c r="W37" s="28">
        <f t="shared" si="11"/>
        <v>0</v>
      </c>
      <c r="X37" s="72"/>
      <c r="Y37" s="51"/>
      <c r="Z37" s="52"/>
      <c r="AA37" s="52"/>
      <c r="AB37" s="30">
        <f t="shared" si="12"/>
        <v>0</v>
      </c>
      <c r="AC37" s="31">
        <f t="shared" si="13"/>
        <v>0</v>
      </c>
      <c r="AD37" s="74"/>
      <c r="AE37" s="51"/>
      <c r="AF37" s="52"/>
      <c r="AG37" s="52"/>
      <c r="AH37" s="37"/>
      <c r="AI37" s="34">
        <f t="shared" si="14"/>
        <v>0</v>
      </c>
      <c r="AJ37" s="35">
        <f t="shared" si="15"/>
        <v>0</v>
      </c>
      <c r="AK37" s="36">
        <f>30*P37</f>
        <v>0</v>
      </c>
      <c r="AL37" s="38">
        <f t="shared" si="17"/>
        <v>0</v>
      </c>
      <c r="AM37" s="37">
        <f t="shared" si="16"/>
        <v>0</v>
      </c>
      <c r="AN37" s="39"/>
      <c r="AO37" s="196"/>
    </row>
    <row r="38" spans="1:56" ht="14.4" thickBot="1">
      <c r="A38" s="285"/>
      <c r="B38" s="189" t="s">
        <v>92</v>
      </c>
      <c r="C38" s="165" t="s">
        <v>93</v>
      </c>
      <c r="D38" s="55" t="s">
        <v>58</v>
      </c>
      <c r="E38" s="119"/>
      <c r="F38" s="117"/>
      <c r="G38" s="117"/>
      <c r="H38" s="125"/>
      <c r="I38" s="190"/>
      <c r="J38" s="191"/>
      <c r="K38" s="126"/>
      <c r="L38" s="97" t="s">
        <v>59</v>
      </c>
      <c r="M38" s="102"/>
      <c r="N38" s="98"/>
      <c r="O38" s="197">
        <v>12</v>
      </c>
      <c r="P38" s="89">
        <v>12</v>
      </c>
      <c r="Q38" s="118">
        <v>2</v>
      </c>
      <c r="R38" s="36" t="s">
        <v>62</v>
      </c>
      <c r="S38" s="51"/>
      <c r="T38" s="52"/>
      <c r="U38" s="52"/>
      <c r="V38" s="27">
        <f t="shared" si="10"/>
        <v>0</v>
      </c>
      <c r="W38" s="28">
        <f t="shared" si="11"/>
        <v>1</v>
      </c>
      <c r="X38" s="72" t="s">
        <v>62</v>
      </c>
      <c r="Y38" s="51">
        <v>40</v>
      </c>
      <c r="Z38" s="52"/>
      <c r="AA38" s="52"/>
      <c r="AB38" s="30">
        <f t="shared" si="12"/>
        <v>40</v>
      </c>
      <c r="AC38" s="31">
        <f t="shared" si="13"/>
        <v>1</v>
      </c>
      <c r="AD38" s="74"/>
      <c r="AE38" s="51"/>
      <c r="AF38" s="52"/>
      <c r="AG38" s="52"/>
      <c r="AH38" s="73"/>
      <c r="AI38" s="34">
        <f t="shared" si="14"/>
        <v>1</v>
      </c>
      <c r="AJ38" s="35">
        <f t="shared" si="15"/>
        <v>0</v>
      </c>
      <c r="AK38" s="90">
        <f>30*P38</f>
        <v>360</v>
      </c>
      <c r="AL38" s="99">
        <f t="shared" si="17"/>
        <v>40</v>
      </c>
      <c r="AM38" s="91">
        <f t="shared" si="16"/>
        <v>320</v>
      </c>
      <c r="AN38" s="92" t="s">
        <v>61</v>
      </c>
      <c r="AO38" s="105" t="s">
        <v>100</v>
      </c>
    </row>
    <row r="39" spans="1:56" s="1" customFormat="1" ht="14.4" thickBot="1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P39" s="80">
        <f>SUM(P31:P38)</f>
        <v>30</v>
      </c>
      <c r="Q39" s="192">
        <f>SUM(Q31:Q38)</f>
        <v>10</v>
      </c>
      <c r="R39" s="60"/>
      <c r="S39" s="81">
        <f>SUM(S31:S38)</f>
        <v>22</v>
      </c>
      <c r="T39" s="81">
        <f>SUM(T31:T38)</f>
        <v>0</v>
      </c>
      <c r="U39" s="81">
        <f>SUM(U31:U38)</f>
        <v>0</v>
      </c>
      <c r="V39" s="81">
        <f>SUM(V31:V38)</f>
        <v>22</v>
      </c>
      <c r="W39" s="193">
        <f>SUM(W31:W38)</f>
        <v>5</v>
      </c>
      <c r="X39" s="63"/>
      <c r="Y39" s="64">
        <f>SUM(Y31:Y38)</f>
        <v>113</v>
      </c>
      <c r="Z39" s="64">
        <f>SUM(Z31:Z38)</f>
        <v>0</v>
      </c>
      <c r="AA39" s="64">
        <f>SUM(AA31:AA38)</f>
        <v>0</v>
      </c>
      <c r="AB39" s="64">
        <f>SUM(AB31:AB38)</f>
        <v>113</v>
      </c>
      <c r="AC39" s="169">
        <f>SUM(AC31:AC38)</f>
        <v>5</v>
      </c>
      <c r="AD39" s="65"/>
      <c r="AE39" s="64">
        <f t="shared" ref="AE39:AJ39" si="18">SUM(AE31:AE38)</f>
        <v>0</v>
      </c>
      <c r="AF39" s="64">
        <f t="shared" si="18"/>
        <v>0</v>
      </c>
      <c r="AG39" s="64">
        <f t="shared" si="18"/>
        <v>0</v>
      </c>
      <c r="AH39" s="64">
        <f t="shared" si="18"/>
        <v>0</v>
      </c>
      <c r="AI39" s="169">
        <f t="shared" si="18"/>
        <v>5</v>
      </c>
      <c r="AJ39" s="169">
        <f t="shared" si="18"/>
        <v>0</v>
      </c>
      <c r="AK39" s="194">
        <f>SUM(AK31:AK38)</f>
        <v>720</v>
      </c>
      <c r="AL39" s="194">
        <f>SUM(AL31:AL38)</f>
        <v>103</v>
      </c>
      <c r="AM39" s="194">
        <f>SUM(AM31:AM38)</f>
        <v>617</v>
      </c>
      <c r="AN39" s="104"/>
      <c r="AO39" s="106"/>
    </row>
    <row r="40" spans="1:56" s="1" customFormat="1"/>
    <row r="41" spans="1:56" s="1" customFormat="1"/>
    <row r="42" spans="1:56" s="1" customFormat="1"/>
    <row r="43" spans="1:56" s="1" customFormat="1"/>
    <row r="44" spans="1:56" s="1" customFormat="1"/>
    <row r="45" spans="1:56" s="1" customFormat="1"/>
    <row r="46" spans="1:56" s="1" customFormat="1"/>
    <row r="47" spans="1:56" s="1" customFormat="1"/>
    <row r="48" spans="1:56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</sheetData>
  <mergeCells count="61">
    <mergeCell ref="AO15:AO17"/>
    <mergeCell ref="AM15:AM17"/>
    <mergeCell ref="AG16:AG17"/>
    <mergeCell ref="AH16:AH17"/>
    <mergeCell ref="AI16:AI17"/>
    <mergeCell ref="AK15:AK17"/>
    <mergeCell ref="AL15:AL17"/>
    <mergeCell ref="AN15:AN17"/>
    <mergeCell ref="AC16:AC17"/>
    <mergeCell ref="N15:N17"/>
    <mergeCell ref="O15:O17"/>
    <mergeCell ref="P15:P17"/>
    <mergeCell ref="Q16:Q17"/>
    <mergeCell ref="R16:R17"/>
    <mergeCell ref="S16:S17"/>
    <mergeCell ref="T16:T17"/>
    <mergeCell ref="Z16:Z17"/>
    <mergeCell ref="A18:A28"/>
    <mergeCell ref="A31:A38"/>
    <mergeCell ref="AA16:AA17"/>
    <mergeCell ref="AB16:AB17"/>
    <mergeCell ref="H15:H17"/>
    <mergeCell ref="I15:I17"/>
    <mergeCell ref="J15:J17"/>
    <mergeCell ref="K15:K17"/>
    <mergeCell ref="U16:U17"/>
    <mergeCell ref="V16:V17"/>
    <mergeCell ref="W16:W17"/>
    <mergeCell ref="X16:X17"/>
    <mergeCell ref="Y16:Y17"/>
    <mergeCell ref="A15:A17"/>
    <mergeCell ref="B15:B17"/>
    <mergeCell ref="C15:C17"/>
    <mergeCell ref="D15:D17"/>
    <mergeCell ref="E15:E17"/>
    <mergeCell ref="Q11:AJ13"/>
    <mergeCell ref="B14:D14"/>
    <mergeCell ref="E14:H14"/>
    <mergeCell ref="I14:K14"/>
    <mergeCell ref="Q14:Q15"/>
    <mergeCell ref="R14:W15"/>
    <mergeCell ref="X14:AC15"/>
    <mergeCell ref="AD14:AI15"/>
    <mergeCell ref="AJ14:AJ17"/>
    <mergeCell ref="G15:G17"/>
    <mergeCell ref="L15:L17"/>
    <mergeCell ref="M15:M17"/>
    <mergeCell ref="F15:F17"/>
    <mergeCell ref="AD16:AD17"/>
    <mergeCell ref="AE16:AE17"/>
    <mergeCell ref="AF16:AF17"/>
    <mergeCell ref="B3:D3"/>
    <mergeCell ref="E3:H3"/>
    <mergeCell ref="I3:O3"/>
    <mergeCell ref="P3:T3"/>
    <mergeCell ref="U3:W3"/>
    <mergeCell ref="B4:D4"/>
    <mergeCell ref="E4:H4"/>
    <mergeCell ref="I4:O4"/>
    <mergeCell ref="P4:T4"/>
    <mergeCell ref="U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M1 APAS IFM3R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thibault.deschamps</cp:lastModifiedBy>
  <dcterms:created xsi:type="dcterms:W3CDTF">2023-05-22T09:50:44Z</dcterms:created>
  <dcterms:modified xsi:type="dcterms:W3CDTF">2025-01-13T11:12:27Z</dcterms:modified>
</cp:coreProperties>
</file>